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975" activeTab="1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<sst xmlns="http://schemas.openxmlformats.org/spreadsheetml/2006/main" count="108" uniqueCount="92">
  <si>
    <t>disponib.</t>
  </si>
  <si>
    <t>presunto</t>
  </si>
  <si>
    <t>totale da ulizzare su impegno assunto  DET. 671/2007</t>
  </si>
  <si>
    <t xml:space="preserve">importo complessivo DA LIQUIDARE </t>
  </si>
  <si>
    <t>produttività    €</t>
  </si>
  <si>
    <t>reper.neve  €</t>
  </si>
  <si>
    <t>rep.pronta disponibilità  €</t>
  </si>
  <si>
    <t>rep.st.civile/ festivo vigili  €</t>
  </si>
  <si>
    <t>ind.disagio       €</t>
  </si>
  <si>
    <t>ind.rischio</t>
  </si>
  <si>
    <t>indennità       art  17   €</t>
  </si>
  <si>
    <t>ufficio tecnico</t>
  </si>
  <si>
    <t>CAP.122</t>
  </si>
  <si>
    <t>MASSERA</t>
  </si>
  <si>
    <t>COFFERATI</t>
  </si>
  <si>
    <t xml:space="preserve">LUCCA </t>
  </si>
  <si>
    <t>ACHILLI</t>
  </si>
  <si>
    <t>economia</t>
  </si>
  <si>
    <t>strade</t>
  </si>
  <si>
    <t>CAP. 222</t>
  </si>
  <si>
    <t>REBECCHI</t>
  </si>
  <si>
    <t>MORETTI</t>
  </si>
  <si>
    <t>GUERRA</t>
  </si>
  <si>
    <t>cimiteri</t>
  </si>
  <si>
    <t>,</t>
  </si>
  <si>
    <t>CAP. 289</t>
  </si>
  <si>
    <t>ZILLI</t>
  </si>
  <si>
    <t>acquedotto</t>
  </si>
  <si>
    <t>CAP. 241</t>
  </si>
  <si>
    <t>scuolabus</t>
  </si>
  <si>
    <t>CAP.185</t>
  </si>
  <si>
    <t>BORLENGHI</t>
  </si>
  <si>
    <t>serv.manutenzione</t>
  </si>
  <si>
    <t>CAP. 110</t>
  </si>
  <si>
    <t>BIANCHINI</t>
  </si>
  <si>
    <t>MARETTI</t>
  </si>
  <si>
    <t>PAVANATI</t>
  </si>
  <si>
    <t>scuola materna</t>
  </si>
  <si>
    <t>CAP. 156</t>
  </si>
  <si>
    <t>CHIRICO</t>
  </si>
  <si>
    <t>serv.generali</t>
  </si>
  <si>
    <t>CAP. 74</t>
  </si>
  <si>
    <t>FERRARI</t>
  </si>
  <si>
    <t>BISELLI</t>
  </si>
  <si>
    <t>MASSARI</t>
  </si>
  <si>
    <t>anagrafe</t>
  </si>
  <si>
    <t>CAP. 136</t>
  </si>
  <si>
    <t>BUZZETTI</t>
  </si>
  <si>
    <t>PARMIGIANI</t>
  </si>
  <si>
    <t>DE PALMA</t>
  </si>
  <si>
    <t>ragioneria</t>
  </si>
  <si>
    <t>CAP 99</t>
  </si>
  <si>
    <t xml:space="preserve">LONGERI </t>
  </si>
  <si>
    <t>DAPARMA</t>
  </si>
  <si>
    <t>RAGGI</t>
  </si>
  <si>
    <t>cristofaro</t>
  </si>
  <si>
    <t>Polizia Municipale</t>
  </si>
  <si>
    <t>CAP. 149</t>
  </si>
  <si>
    <t>MISSERI</t>
  </si>
  <si>
    <t>SANGERMANI</t>
  </si>
  <si>
    <t>CATTIVELLI</t>
  </si>
  <si>
    <t xml:space="preserve"> </t>
  </si>
  <si>
    <t>Servizi sociali</t>
  </si>
  <si>
    <t>CAP. 277</t>
  </si>
  <si>
    <t>CHIAPPA</t>
  </si>
  <si>
    <t>panni</t>
  </si>
  <si>
    <t xml:space="preserve"> Biblioteca</t>
  </si>
  <si>
    <t>CAP.199</t>
  </si>
  <si>
    <t>AMICI</t>
  </si>
  <si>
    <t xml:space="preserve"> Servizio verde</t>
  </si>
  <si>
    <t>CAP.264</t>
  </si>
  <si>
    <t>GALLUZZI</t>
  </si>
  <si>
    <t>serv.soc</t>
  </si>
  <si>
    <t>biblio</t>
  </si>
  <si>
    <t>sc.materna</t>
  </si>
  <si>
    <t>totale liquidato</t>
  </si>
  <si>
    <t>totali</t>
  </si>
  <si>
    <t>FESTIVO VIG.</t>
  </si>
  <si>
    <t>periodo 15/11-15/3 per neve</t>
  </si>
  <si>
    <t>REPERIBILITA' FESTIVA stato civile (€ 10,33/g.)ccnl 1.4.99 art. 17 c.2 lett. d</t>
  </si>
  <si>
    <r>
      <t xml:space="preserve">LAVORO FESTIVO VIGILI URBANI </t>
    </r>
    <r>
      <rPr>
        <sz val="10"/>
        <color indexed="12"/>
        <rFont val="Arial"/>
        <family val="2"/>
      </rPr>
      <t>art. 24 CCNL 14.9.00 (+50% lett.b- co.2 art. 52) con nuovo CCNL</t>
    </r>
  </si>
  <si>
    <t>pagato mensilmente in corso d'anno</t>
  </si>
  <si>
    <t>INDENN. ART 17 CCNL 99 PARTICOLARI POSIZIONI DI LAVORO ccnl 1.4.99 art. 17 c.2 lett. f</t>
  </si>
  <si>
    <r>
      <t>PARTICOLARE ORARIO DISAGIATO</t>
    </r>
    <r>
      <rPr>
        <i/>
        <sz val="10"/>
        <color indexed="12"/>
        <rFont val="Arial"/>
        <family val="2"/>
      </rPr>
      <t xml:space="preserve"> (vigili -Autista scbus) ccnl 1.4.99 at.17 c.2 lett.e)</t>
    </r>
  </si>
  <si>
    <t xml:space="preserve">RISORSE co.1 lett.k art.15 CCNL 1.4.99: </t>
  </si>
  <si>
    <t xml:space="preserve">INDENNITA' RISCHIO art.37 CCNL 2002/2005 art. 41  30€/mese  </t>
  </si>
  <si>
    <t>PRODUTTIVITA'    (€ 6.215,20) ccnl 1.4.99 art. 17 c.2 lett. a</t>
  </si>
  <si>
    <t>SOMME D.LGS 30/2007 gestione pratiche cittadini comunitari</t>
  </si>
  <si>
    <t>EURO</t>
  </si>
  <si>
    <r>
      <t xml:space="preserve">REPERIBILITA' art. 23 CCNL 14.9.2000 </t>
    </r>
    <r>
      <rPr>
        <b/>
        <sz val="10"/>
        <color indexed="12"/>
        <rFont val="Arial"/>
        <family val="2"/>
      </rPr>
      <t xml:space="preserve">  </t>
    </r>
    <r>
      <rPr>
        <sz val="9"/>
        <color indexed="12"/>
        <rFont val="Arial"/>
        <family val="2"/>
      </rPr>
      <t>€ 0,95/h   € 1,90/h fest. Per Rep.frazionata ccnl  5.10.2000 art. 10</t>
    </r>
  </si>
  <si>
    <r>
      <t xml:space="preserve">PRONTA DISPONIBILITA' </t>
    </r>
    <r>
      <rPr>
        <b/>
        <sz val="8"/>
        <color indexed="12"/>
        <rFont val="Arial"/>
        <family val="2"/>
      </rPr>
      <t>SETT.TECNICO MANUTENTIVO</t>
    </r>
    <r>
      <rPr>
        <b/>
        <sz val="9"/>
        <color indexed="12"/>
        <rFont val="Arial"/>
        <family val="2"/>
      </rPr>
      <t xml:space="preserve"> (€ 41,32/giorno festivo)ccnl 14.9.2000 art. 23 e ccnl 5.10.2000 art. 10</t>
    </r>
  </si>
  <si>
    <t>FONDO CONTRATTAZIONE INTEGRATIVA DESTINAZIONE ANNO 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</si>
</sst>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"/>
  </numFmts>
  <fonts count="40">
    <font>
      <sz val="10"/>
      <name val="Arial"/>
      <family val="0"/>
    </font>
    <font>
      <b/>
      <sz val="10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7"/>
      <name val="Arial"/>
      <family val="0"/>
    </font>
    <font>
      <sz val="7"/>
      <color indexed="53"/>
      <name val="Arial"/>
      <family val="0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53"/>
      <name val="Arial"/>
      <family val="0"/>
    </font>
    <font>
      <b/>
      <sz val="9"/>
      <name val="Arial"/>
      <family val="2"/>
    </font>
    <font>
      <b/>
      <sz val="8"/>
      <color indexed="57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0"/>
    </font>
    <font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sz val="10"/>
      <color indexed="10"/>
      <name val="Arial"/>
      <family val="0"/>
    </font>
    <font>
      <b/>
      <sz val="8"/>
      <color indexed="9"/>
      <name val="Arial"/>
      <family val="2"/>
    </font>
    <font>
      <sz val="10"/>
      <color indexed="57"/>
      <name val="Arial"/>
      <family val="0"/>
    </font>
    <font>
      <sz val="8"/>
      <color indexed="9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sz val="9"/>
      <color indexed="53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1"/>
      <color indexed="53"/>
      <name val="Arial"/>
      <family val="2"/>
    </font>
    <font>
      <sz val="10"/>
      <color indexed="21"/>
      <name val="Arial"/>
      <family val="0"/>
    </font>
    <font>
      <sz val="10"/>
      <color indexed="20"/>
      <name val="Arial"/>
      <family val="0"/>
    </font>
    <font>
      <sz val="10"/>
      <color indexed="62"/>
      <name val="Arial"/>
      <family val="0"/>
    </font>
    <font>
      <i/>
      <sz val="10"/>
      <color indexed="16"/>
      <name val="Arial"/>
      <family val="2"/>
    </font>
    <font>
      <sz val="10"/>
      <color indexed="60"/>
      <name val="Arial"/>
      <family val="0"/>
    </font>
    <font>
      <i/>
      <sz val="10"/>
      <color indexed="12"/>
      <name val="Arial"/>
      <family val="2"/>
    </font>
    <font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2" borderId="1" xfId="17" applyNumberFormat="1" applyFont="1" applyFill="1" applyBorder="1" applyAlignment="1">
      <alignment/>
    </xf>
    <xf numFmtId="43" fontId="3" fillId="0" borderId="0" xfId="16" applyFont="1" applyAlignment="1">
      <alignment/>
    </xf>
    <xf numFmtId="41" fontId="4" fillId="0" borderId="0" xfId="17" applyFont="1" applyAlignment="1">
      <alignment/>
    </xf>
    <xf numFmtId="0" fontId="4" fillId="0" borderId="0" xfId="0" applyFont="1" applyAlignment="1">
      <alignment/>
    </xf>
    <xf numFmtId="41" fontId="5" fillId="0" borderId="0" xfId="17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1" fontId="8" fillId="0" borderId="1" xfId="17" applyFont="1" applyBorder="1" applyAlignment="1">
      <alignment horizontal="center" vertical="center" wrapText="1"/>
    </xf>
    <xf numFmtId="43" fontId="3" fillId="0" borderId="1" xfId="16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1" fontId="4" fillId="0" borderId="1" xfId="17" applyFont="1" applyBorder="1" applyAlignment="1">
      <alignment horizontal="center" vertical="center" wrapText="1"/>
    </xf>
    <xf numFmtId="41" fontId="4" fillId="0" borderId="1" xfId="17" applyFont="1" applyBorder="1" applyAlignment="1">
      <alignment vertical="center"/>
    </xf>
    <xf numFmtId="41" fontId="5" fillId="0" borderId="1" xfId="17" applyFont="1" applyBorder="1" applyAlignment="1">
      <alignment vertical="center"/>
    </xf>
    <xf numFmtId="0" fontId="9" fillId="3" borderId="1" xfId="0" applyFont="1" applyFill="1" applyBorder="1" applyAlignment="1">
      <alignment horizontal="center" wrapText="1"/>
    </xf>
    <xf numFmtId="164" fontId="11" fillId="2" borderId="1" xfId="17" applyNumberFormat="1" applyFont="1" applyFill="1" applyBorder="1" applyAlignment="1">
      <alignment horizontal="left"/>
    </xf>
    <xf numFmtId="43" fontId="3" fillId="0" borderId="1" xfId="16" applyFont="1" applyBorder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41" fontId="14" fillId="2" borderId="1" xfId="17" applyFont="1" applyFill="1" applyBorder="1" applyAlignment="1">
      <alignment/>
    </xf>
    <xf numFmtId="0" fontId="15" fillId="2" borderId="0" xfId="0" applyFont="1" applyFill="1" applyBorder="1" applyAlignment="1" quotePrefix="1">
      <alignment horizontal="left"/>
    </xf>
    <xf numFmtId="164" fontId="16" fillId="0" borderId="1" xfId="17" applyNumberFormat="1" applyFont="1" applyBorder="1" applyAlignment="1">
      <alignment/>
    </xf>
    <xf numFmtId="44" fontId="17" fillId="0" borderId="1" xfId="15" applyFont="1" applyBorder="1" applyAlignment="1">
      <alignment/>
    </xf>
    <xf numFmtId="2" fontId="1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4" fontId="18" fillId="0" borderId="1" xfId="17" applyNumberFormat="1" applyFont="1" applyFill="1" applyBorder="1" applyAlignment="1">
      <alignment/>
    </xf>
    <xf numFmtId="0" fontId="19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20" fillId="0" borderId="1" xfId="17" applyNumberFormat="1" applyFont="1" applyFill="1" applyBorder="1" applyAlignment="1">
      <alignment/>
    </xf>
    <xf numFmtId="0" fontId="21" fillId="0" borderId="1" xfId="0" applyFont="1" applyBorder="1" applyAlignment="1">
      <alignment/>
    </xf>
    <xf numFmtId="0" fontId="15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4" fontId="0" fillId="0" borderId="1" xfId="0" applyNumberFormat="1" applyBorder="1" applyAlignment="1">
      <alignment/>
    </xf>
    <xf numFmtId="164" fontId="22" fillId="0" borderId="0" xfId="17" applyNumberFormat="1" applyFont="1" applyAlignment="1">
      <alignment/>
    </xf>
    <xf numFmtId="41" fontId="23" fillId="0" borderId="1" xfId="17" applyFont="1" applyBorder="1" applyAlignment="1">
      <alignment/>
    </xf>
    <xf numFmtId="41" fontId="24" fillId="0" borderId="1" xfId="17" applyFont="1" applyBorder="1" applyAlignment="1">
      <alignment/>
    </xf>
    <xf numFmtId="164" fontId="11" fillId="0" borderId="1" xfId="17" applyNumberFormat="1" applyFont="1" applyFill="1" applyBorder="1" applyAlignment="1">
      <alignment/>
    </xf>
    <xf numFmtId="41" fontId="14" fillId="0" borderId="1" xfId="17" applyFont="1" applyBorder="1" applyAlignment="1">
      <alignment/>
    </xf>
    <xf numFmtId="41" fontId="7" fillId="0" borderId="0" xfId="17" applyFont="1" applyAlignment="1">
      <alignment/>
    </xf>
    <xf numFmtId="0" fontId="14" fillId="0" borderId="1" xfId="0" applyFont="1" applyBorder="1" applyAlignment="1">
      <alignment/>
    </xf>
    <xf numFmtId="164" fontId="23" fillId="0" borderId="0" xfId="17" applyNumberFormat="1" applyFont="1" applyAlignment="1">
      <alignment/>
    </xf>
    <xf numFmtId="43" fontId="18" fillId="0" borderId="1" xfId="16" applyFont="1" applyFill="1" applyBorder="1" applyAlignment="1">
      <alignment/>
    </xf>
    <xf numFmtId="43" fontId="18" fillId="0" borderId="1" xfId="16" applyFont="1" applyBorder="1" applyAlignment="1">
      <alignment/>
    </xf>
    <xf numFmtId="0" fontId="26" fillId="0" borderId="1" xfId="0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64" fontId="18" fillId="0" borderId="1" xfId="17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164" fontId="14" fillId="2" borderId="1" xfId="17" applyNumberFormat="1" applyFont="1" applyFill="1" applyBorder="1" applyAlignment="1">
      <alignment/>
    </xf>
    <xf numFmtId="43" fontId="16" fillId="0" borderId="1" xfId="16" applyFont="1" applyBorder="1" applyAlignment="1">
      <alignment/>
    </xf>
    <xf numFmtId="0" fontId="27" fillId="0" borderId="1" xfId="0" applyFont="1" applyBorder="1" applyAlignment="1">
      <alignment/>
    </xf>
    <xf numFmtId="164" fontId="14" fillId="0" borderId="1" xfId="17" applyNumberFormat="1" applyFont="1" applyBorder="1" applyAlignment="1">
      <alignment/>
    </xf>
    <xf numFmtId="2" fontId="12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164" fontId="8" fillId="0" borderId="1" xfId="17" applyNumberFormat="1" applyFont="1" applyBorder="1" applyAlignment="1">
      <alignment/>
    </xf>
    <xf numFmtId="0" fontId="10" fillId="2" borderId="4" xfId="0" applyFont="1" applyFill="1" applyBorder="1" applyAlignment="1">
      <alignment/>
    </xf>
    <xf numFmtId="164" fontId="20" fillId="0" borderId="0" xfId="17" applyNumberFormat="1" applyFont="1" applyAlignment="1">
      <alignment/>
    </xf>
    <xf numFmtId="164" fontId="28" fillId="0" borderId="1" xfId="17" applyNumberFormat="1" applyFont="1" applyBorder="1" applyAlignment="1">
      <alignment/>
    </xf>
    <xf numFmtId="0" fontId="9" fillId="0" borderId="1" xfId="0" applyFont="1" applyBorder="1" applyAlignment="1">
      <alignment/>
    </xf>
    <xf numFmtId="164" fontId="28" fillId="0" borderId="1" xfId="17" applyNumberFormat="1" applyFont="1" applyFill="1" applyBorder="1" applyAlignment="1">
      <alignment/>
    </xf>
    <xf numFmtId="43" fontId="17" fillId="0" borderId="1" xfId="16" applyFont="1" applyBorder="1" applyAlignment="1">
      <alignment/>
    </xf>
    <xf numFmtId="41" fontId="29" fillId="4" borderId="0" xfId="0" applyNumberFormat="1" applyFont="1" applyFill="1" applyAlignment="1">
      <alignment/>
    </xf>
    <xf numFmtId="41" fontId="14" fillId="0" borderId="1" xfId="17" applyFont="1" applyBorder="1" applyAlignment="1">
      <alignment horizontal="right"/>
    </xf>
    <xf numFmtId="43" fontId="30" fillId="0" borderId="1" xfId="16" applyFont="1" applyBorder="1" applyAlignment="1">
      <alignment/>
    </xf>
    <xf numFmtId="0" fontId="31" fillId="4" borderId="1" xfId="0" applyFont="1" applyFill="1" applyBorder="1" applyAlignment="1">
      <alignment/>
    </xf>
    <xf numFmtId="43" fontId="15" fillId="0" borderId="1" xfId="16" applyFont="1" applyBorder="1" applyAlignment="1">
      <alignment/>
    </xf>
    <xf numFmtId="43" fontId="10" fillId="0" borderId="1" xfId="16" applyFont="1" applyBorder="1" applyAlignment="1">
      <alignment/>
    </xf>
    <xf numFmtId="4" fontId="32" fillId="0" borderId="1" xfId="0" applyNumberFormat="1" applyFont="1" applyBorder="1" applyAlignment="1">
      <alignment/>
    </xf>
    <xf numFmtId="43" fontId="33" fillId="0" borderId="1" xfId="16" applyFont="1" applyBorder="1" applyAlignment="1">
      <alignment/>
    </xf>
    <xf numFmtId="0" fontId="31" fillId="0" borderId="1" xfId="0" applyFont="1" applyFill="1" applyBorder="1" applyAlignment="1">
      <alignment/>
    </xf>
    <xf numFmtId="43" fontId="15" fillId="0" borderId="1" xfId="0" applyNumberFormat="1" applyFont="1" applyBorder="1" applyAlignment="1">
      <alignment/>
    </xf>
    <xf numFmtId="43" fontId="12" fillId="0" borderId="0" xfId="16" applyFont="1" applyAlignment="1">
      <alignment/>
    </xf>
    <xf numFmtId="43" fontId="0" fillId="0" borderId="0" xfId="0" applyNumberFormat="1" applyAlignment="1">
      <alignment/>
    </xf>
    <xf numFmtId="0" fontId="13" fillId="0" borderId="0" xfId="0" applyFont="1" applyAlignment="1">
      <alignment/>
    </xf>
    <xf numFmtId="0" fontId="1" fillId="5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3" fillId="0" borderId="0" xfId="15" applyFont="1" applyAlignment="1">
      <alignment/>
    </xf>
    <xf numFmtId="0" fontId="19" fillId="0" borderId="0" xfId="0" applyFont="1" applyFill="1" applyAlignment="1">
      <alignment/>
    </xf>
    <xf numFmtId="3" fontId="0" fillId="0" borderId="0" xfId="0" applyNumberFormat="1" applyAlignment="1">
      <alignment/>
    </xf>
    <xf numFmtId="44" fontId="13" fillId="0" borderId="0" xfId="15" applyFont="1" applyFill="1" applyAlignment="1">
      <alignment/>
    </xf>
    <xf numFmtId="0" fontId="34" fillId="0" borderId="0" xfId="0" applyFont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 wrapText="1"/>
    </xf>
    <xf numFmtId="44" fontId="13" fillId="0" borderId="0" xfId="15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7" fillId="0" borderId="0" xfId="0" applyNumberFormat="1" applyFont="1" applyFill="1" applyAlignment="1">
      <alignment horizontal="right"/>
    </xf>
    <xf numFmtId="4" fontId="3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0" fontId="0" fillId="5" borderId="0" xfId="0" applyFill="1" applyAlignment="1">
      <alignment horizontal="center"/>
    </xf>
    <xf numFmtId="0" fontId="17" fillId="0" borderId="0" xfId="0" applyFont="1" applyFill="1" applyAlignment="1" quotePrefix="1">
      <alignment horizontal="left"/>
    </xf>
    <xf numFmtId="0" fontId="17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5" fillId="2" borderId="2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ia\Dati%20applicazioni\Microsoft\Excel\produttivit&#224;%202008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ia\Documenti\SONIA\personale\PRODUTTIVITA'\PRODUTTIVITA'%2000%20%2001%2002%2003%2004%2005%202006%202007\produttivit&#224;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2003"/>
      <sheetName val="LIQ2007"/>
      <sheetName val="presenze 2007"/>
      <sheetName val="rep 2008"/>
      <sheetName val="progres "/>
      <sheetName val="assenze 2008"/>
      <sheetName val="assest 2008"/>
    </sheetNames>
    <sheetDataSet>
      <sheetData sheetId="0">
        <row r="5">
          <cell r="C5">
            <v>71.25</v>
          </cell>
        </row>
        <row r="6">
          <cell r="C6">
            <v>142.5</v>
          </cell>
        </row>
        <row r="7">
          <cell r="C7">
            <v>142.5</v>
          </cell>
        </row>
        <row r="8">
          <cell r="C8">
            <v>142.5</v>
          </cell>
        </row>
        <row r="9">
          <cell r="C9">
            <v>142.5</v>
          </cell>
        </row>
        <row r="10">
          <cell r="C10">
            <v>142.5</v>
          </cell>
        </row>
        <row r="11">
          <cell r="C11">
            <v>142.5</v>
          </cell>
        </row>
        <row r="12">
          <cell r="C12">
            <v>142.5</v>
          </cell>
        </row>
        <row r="13">
          <cell r="C13">
            <v>142.5</v>
          </cell>
        </row>
        <row r="18">
          <cell r="C18">
            <v>330.56</v>
          </cell>
        </row>
        <row r="19">
          <cell r="C19">
            <v>0</v>
          </cell>
        </row>
        <row r="20">
          <cell r="C20">
            <v>289.24</v>
          </cell>
        </row>
        <row r="21">
          <cell r="C21">
            <v>206.6</v>
          </cell>
        </row>
        <row r="22">
          <cell r="C22">
            <v>206.6</v>
          </cell>
        </row>
        <row r="23">
          <cell r="C23">
            <v>330.56</v>
          </cell>
        </row>
        <row r="24">
          <cell r="C24">
            <v>454.52</v>
          </cell>
        </row>
        <row r="25">
          <cell r="C25">
            <v>371.88</v>
          </cell>
        </row>
        <row r="26">
          <cell r="C26">
            <v>206.6</v>
          </cell>
        </row>
        <row r="28">
          <cell r="C28">
            <v>103.3</v>
          </cell>
        </row>
        <row r="29">
          <cell r="C29">
            <v>0</v>
          </cell>
        </row>
        <row r="30">
          <cell r="C30">
            <v>103.3</v>
          </cell>
        </row>
        <row r="31">
          <cell r="C31">
            <v>61.980000000000004</v>
          </cell>
        </row>
        <row r="32">
          <cell r="C32">
            <v>61.980000000000004</v>
          </cell>
        </row>
        <row r="33">
          <cell r="C33">
            <v>82.64</v>
          </cell>
        </row>
        <row r="34">
          <cell r="C34">
            <v>82.64</v>
          </cell>
        </row>
        <row r="35">
          <cell r="C35">
            <v>123.96000000000001</v>
          </cell>
        </row>
        <row r="36">
          <cell r="C36">
            <v>41.32</v>
          </cell>
        </row>
        <row r="42">
          <cell r="C42">
            <v>309.9</v>
          </cell>
        </row>
        <row r="43">
          <cell r="C43">
            <v>309.9</v>
          </cell>
        </row>
        <row r="44">
          <cell r="C44" t="str">
            <v> </v>
          </cell>
        </row>
        <row r="60">
          <cell r="C60">
            <v>300</v>
          </cell>
        </row>
        <row r="61">
          <cell r="C61">
            <v>700</v>
          </cell>
        </row>
        <row r="62">
          <cell r="C62">
            <v>150</v>
          </cell>
        </row>
        <row r="63">
          <cell r="C63">
            <v>300</v>
          </cell>
        </row>
        <row r="64">
          <cell r="C64">
            <v>650</v>
          </cell>
        </row>
        <row r="65">
          <cell r="C65">
            <v>800</v>
          </cell>
        </row>
        <row r="66">
          <cell r="C66">
            <v>300</v>
          </cell>
        </row>
        <row r="67">
          <cell r="C67">
            <v>2500</v>
          </cell>
        </row>
        <row r="76">
          <cell r="C76">
            <v>650</v>
          </cell>
        </row>
        <row r="77">
          <cell r="C77">
            <v>650</v>
          </cell>
        </row>
        <row r="78">
          <cell r="C78">
            <v>1100</v>
          </cell>
        </row>
        <row r="79">
          <cell r="C79">
            <v>650</v>
          </cell>
        </row>
        <row r="85">
          <cell r="C85">
            <v>300</v>
          </cell>
        </row>
        <row r="86">
          <cell r="C86">
            <v>180</v>
          </cell>
        </row>
        <row r="87">
          <cell r="C87">
            <v>180</v>
          </cell>
        </row>
        <row r="96">
          <cell r="C96">
            <v>231.99892124860386</v>
          </cell>
        </row>
        <row r="97">
          <cell r="C97">
            <v>236.4263815777757</v>
          </cell>
        </row>
        <row r="101">
          <cell r="C101">
            <v>264.14344821841496</v>
          </cell>
        </row>
        <row r="102">
          <cell r="C102">
            <v>258.2076403932821</v>
          </cell>
        </row>
        <row r="103">
          <cell r="C103">
            <v>253.26113387233795</v>
          </cell>
        </row>
        <row r="104">
          <cell r="C104">
            <v>264.14344821841496</v>
          </cell>
        </row>
        <row r="105">
          <cell r="C105">
            <v>257.2183390890932</v>
          </cell>
        </row>
        <row r="106">
          <cell r="C106">
            <v>264.14344821841496</v>
          </cell>
        </row>
        <row r="107">
          <cell r="C107">
            <v>244.35742213463857</v>
          </cell>
        </row>
        <row r="108">
          <cell r="C108">
            <v>264.14344821841496</v>
          </cell>
        </row>
        <row r="109">
          <cell r="C109">
            <v>264.14344821841496</v>
          </cell>
        </row>
        <row r="111">
          <cell r="C111">
            <v>293.3144545646279</v>
          </cell>
        </row>
        <row r="112">
          <cell r="C112">
            <v>294.41714048404384</v>
          </cell>
        </row>
        <row r="113">
          <cell r="C113">
            <v>251.41238962682394</v>
          </cell>
        </row>
        <row r="114">
          <cell r="C114">
            <v>295.5198264034597</v>
          </cell>
        </row>
        <row r="115">
          <cell r="C115">
            <v>259.1311910627352</v>
          </cell>
        </row>
        <row r="116">
          <cell r="C116">
            <v>265.74730657923055</v>
          </cell>
        </row>
        <row r="117">
          <cell r="C117">
            <v>285.59565312871666</v>
          </cell>
        </row>
        <row r="118">
          <cell r="C118">
            <v>290.0063968063802</v>
          </cell>
        </row>
        <row r="119">
          <cell r="C119">
            <v>294.41714048404384</v>
          </cell>
        </row>
        <row r="120">
          <cell r="C120">
            <v>0</v>
          </cell>
        </row>
        <row r="121">
          <cell r="C121">
            <v>294.41714048404384</v>
          </cell>
        </row>
        <row r="122">
          <cell r="C122">
            <v>294.41714048404384</v>
          </cell>
        </row>
        <row r="123">
          <cell r="C123">
            <v>294.41714048404384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estam"/>
      <sheetName val="PROD2003"/>
      <sheetName val="progressioni"/>
      <sheetName val="liquidazione2003"/>
      <sheetName val="ccnl"/>
      <sheetName val="Foglio3"/>
    </sheetNames>
    <sheetDataSet>
      <sheetData sheetId="1">
        <row r="92">
          <cell r="C9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79">
      <selection activeCell="A1" sqref="A1:K102"/>
    </sheetView>
  </sheetViews>
  <sheetFormatPr defaultColWidth="9.140625" defaultRowHeight="12.75"/>
  <cols>
    <col min="2" max="2" width="10.57421875" style="0" bestFit="1" customWidth="1"/>
    <col min="3" max="3" width="10.8515625" style="0" bestFit="1" customWidth="1"/>
    <col min="7" max="7" width="9.00390625" style="0" bestFit="1" customWidth="1"/>
    <col min="8" max="8" width="8.8515625" style="0" bestFit="1" customWidth="1"/>
    <col min="9" max="9" width="13.421875" style="0" bestFit="1" customWidth="1"/>
    <col min="10" max="11" width="9.00390625" style="0" bestFit="1" customWidth="1"/>
  </cols>
  <sheetData>
    <row r="1" spans="1:11" ht="12.75">
      <c r="A1" s="1">
        <v>2008</v>
      </c>
      <c r="B1" s="2" t="s">
        <v>0</v>
      </c>
      <c r="C1" s="3" t="s">
        <v>1</v>
      </c>
      <c r="D1" s="4"/>
      <c r="E1" s="5"/>
      <c r="F1" s="4"/>
      <c r="G1" s="4"/>
      <c r="H1" s="4"/>
      <c r="I1" s="5"/>
      <c r="J1" s="6"/>
      <c r="K1" s="7"/>
    </row>
    <row r="2" spans="1:11" ht="67.5">
      <c r="A2" s="8"/>
      <c r="B2" s="9" t="s">
        <v>2</v>
      </c>
      <c r="C2" s="10" t="s">
        <v>3</v>
      </c>
      <c r="D2" s="11"/>
      <c r="E2" s="12" t="s">
        <v>4</v>
      </c>
      <c r="F2" s="13" t="s">
        <v>5</v>
      </c>
      <c r="G2" s="13" t="s">
        <v>6</v>
      </c>
      <c r="H2" s="14" t="s">
        <v>7</v>
      </c>
      <c r="I2" s="15" t="s">
        <v>8</v>
      </c>
      <c r="J2" s="16" t="s">
        <v>9</v>
      </c>
      <c r="K2" s="17" t="s">
        <v>10</v>
      </c>
    </row>
    <row r="3" spans="1:11" ht="12.75">
      <c r="A3" s="108" t="s">
        <v>11</v>
      </c>
      <c r="B3" s="18"/>
      <c r="C3" s="19"/>
      <c r="D3" s="11"/>
      <c r="E3" s="20"/>
      <c r="F3" s="21"/>
      <c r="G3" s="21"/>
      <c r="H3" s="21"/>
      <c r="I3" s="21"/>
      <c r="J3" s="21"/>
      <c r="K3" s="22"/>
    </row>
    <row r="4" spans="1:11" ht="12.75">
      <c r="A4" s="109"/>
      <c r="B4" s="23"/>
      <c r="C4" s="19"/>
      <c r="D4" s="11"/>
      <c r="E4" s="20"/>
      <c r="F4" s="21"/>
      <c r="G4" s="21"/>
      <c r="H4" s="21"/>
      <c r="I4" s="21"/>
      <c r="J4" s="21"/>
      <c r="K4" s="22"/>
    </row>
    <row r="5" spans="1:11" ht="12.75">
      <c r="A5" s="24" t="s">
        <v>12</v>
      </c>
      <c r="B5" s="25">
        <f>SUM(C5:C8)</f>
        <v>2087.731595048672</v>
      </c>
      <c r="C5" s="26">
        <f>SUM(E5:K5)</f>
        <v>1094.4171404840438</v>
      </c>
      <c r="D5" s="11" t="s">
        <v>13</v>
      </c>
      <c r="E5" s="27">
        <f>('[1]PROD2003'!C119)</f>
        <v>294.41714048404384</v>
      </c>
      <c r="F5" s="21"/>
      <c r="G5" s="21"/>
      <c r="H5" s="21"/>
      <c r="I5" s="21"/>
      <c r="J5" s="21"/>
      <c r="K5" s="28">
        <f>('[1]PROD2003'!C65)</f>
        <v>800</v>
      </c>
    </row>
    <row r="6" spans="2:11" ht="12.75">
      <c r="B6" s="29"/>
      <c r="C6" s="26">
        <f aca="true" t="shared" si="0" ref="C6:C69">SUM(E6:K6)</f>
        <v>993.3144545646279</v>
      </c>
      <c r="D6" s="11" t="s">
        <v>14</v>
      </c>
      <c r="E6" s="27">
        <f>('[1]PROD2003'!C111)</f>
        <v>293.3144545646279</v>
      </c>
      <c r="F6" s="21"/>
      <c r="G6" s="21"/>
      <c r="H6" s="21"/>
      <c r="I6" s="21"/>
      <c r="J6" s="21"/>
      <c r="K6" s="28">
        <f>('[1]PROD2003'!C61)</f>
        <v>700</v>
      </c>
    </row>
    <row r="7" spans="2:11" ht="12.75">
      <c r="B7" s="30"/>
      <c r="C7" s="26">
        <f t="shared" si="0"/>
        <v>0</v>
      </c>
      <c r="D7" s="31" t="s">
        <v>15</v>
      </c>
      <c r="E7" s="27"/>
      <c r="F7" s="21"/>
      <c r="G7" s="21"/>
      <c r="H7" s="21"/>
      <c r="I7" s="21"/>
      <c r="J7" s="21"/>
      <c r="K7" s="22"/>
    </row>
    <row r="8" spans="2:11" ht="12.75">
      <c r="B8" s="21"/>
      <c r="C8" s="26">
        <f t="shared" si="0"/>
        <v>0</v>
      </c>
      <c r="D8" s="31" t="s">
        <v>16</v>
      </c>
      <c r="E8" s="27"/>
      <c r="F8" s="21"/>
      <c r="G8" s="21"/>
      <c r="H8" s="21"/>
      <c r="I8" s="21"/>
      <c r="J8" s="21"/>
      <c r="K8" s="22"/>
    </row>
    <row r="9" spans="1:11" ht="12.75">
      <c r="A9" s="32">
        <f>B3-B5-B6-B7-B8</f>
        <v>-2087.731595048672</v>
      </c>
      <c r="B9" s="32" t="s">
        <v>17</v>
      </c>
      <c r="C9" s="26">
        <f t="shared" si="0"/>
        <v>0</v>
      </c>
      <c r="D9" s="11"/>
      <c r="E9" s="27"/>
      <c r="F9" s="21"/>
      <c r="G9" s="21"/>
      <c r="H9" s="21"/>
      <c r="I9" s="21"/>
      <c r="J9" s="21"/>
      <c r="K9" s="22"/>
    </row>
    <row r="10" spans="2:11" ht="12.75">
      <c r="B10" s="33"/>
      <c r="C10" s="26">
        <f t="shared" si="0"/>
        <v>0</v>
      </c>
      <c r="D10" s="11"/>
      <c r="E10" s="27"/>
      <c r="F10" s="21"/>
      <c r="G10" s="21"/>
      <c r="H10" s="21"/>
      <c r="I10" s="21"/>
      <c r="J10" s="21"/>
      <c r="K10" s="22"/>
    </row>
    <row r="11" spans="1:11" ht="12.75">
      <c r="A11" s="34"/>
      <c r="B11" s="2"/>
      <c r="C11" s="26">
        <f t="shared" si="0"/>
        <v>0</v>
      </c>
      <c r="D11" s="11"/>
      <c r="E11" s="27"/>
      <c r="F11" s="21"/>
      <c r="G11" s="21"/>
      <c r="H11" s="21"/>
      <c r="I11" s="21"/>
      <c r="J11" s="21"/>
      <c r="K11" s="22"/>
    </row>
    <row r="12" spans="1:11" ht="12.75">
      <c r="A12" s="35" t="s">
        <v>18</v>
      </c>
      <c r="B12" s="23"/>
      <c r="C12" s="26">
        <f t="shared" si="0"/>
        <v>0</v>
      </c>
      <c r="D12" s="11"/>
      <c r="E12" s="27"/>
      <c r="F12" s="21"/>
      <c r="G12" s="21"/>
      <c r="H12" s="21"/>
      <c r="I12" s="21"/>
      <c r="J12" s="21"/>
      <c r="K12" s="22"/>
    </row>
    <row r="13" spans="1:11" ht="12.75">
      <c r="A13" s="36" t="s">
        <v>19</v>
      </c>
      <c r="B13" s="25">
        <f>SUM(C13:C15)</f>
        <v>3018.4943185714683</v>
      </c>
      <c r="C13" s="26">
        <f t="shared" si="0"/>
        <v>1419.253448218415</v>
      </c>
      <c r="D13" s="11" t="s">
        <v>20</v>
      </c>
      <c r="E13" s="27">
        <f>('[1]PROD2003'!C106)</f>
        <v>264.14344821841496</v>
      </c>
      <c r="F13" s="37">
        <f>('[1]PROD2003'!C5)</f>
        <v>71.25</v>
      </c>
      <c r="G13" s="37">
        <f>SUM('[1]PROD2003'!C18,'[1]PROD2003'!C28)</f>
        <v>433.86</v>
      </c>
      <c r="H13" s="21"/>
      <c r="I13" s="37">
        <f>('[1]PROD2003'!C76)</f>
        <v>650</v>
      </c>
      <c r="J13" s="37"/>
      <c r="K13" s="22"/>
    </row>
    <row r="14" spans="1:11" ht="12.75">
      <c r="A14" s="38">
        <f>SUM(C13:C14)</f>
        <v>2343.2708703530534</v>
      </c>
      <c r="B14" s="39"/>
      <c r="C14" s="26">
        <f t="shared" si="0"/>
        <v>924.0174221346385</v>
      </c>
      <c r="D14" s="11" t="s">
        <v>21</v>
      </c>
      <c r="E14" s="27">
        <f>('[1]PROD2003'!C107)</f>
        <v>244.35742213463857</v>
      </c>
      <c r="F14" s="37">
        <f>('[1]PROD2003'!C8)</f>
        <v>142.5</v>
      </c>
      <c r="G14" s="37">
        <f>SUM('[1]PROD2003'!C24,'[1]PROD2003'!C34)</f>
        <v>537.16</v>
      </c>
      <c r="H14" s="21"/>
      <c r="I14" s="21"/>
      <c r="J14" s="37"/>
      <c r="K14" s="22"/>
    </row>
    <row r="15" spans="1:11" ht="12.75">
      <c r="A15" s="32">
        <f>B11-A14</f>
        <v>-2343.2708703530534</v>
      </c>
      <c r="B15" s="32" t="s">
        <v>17</v>
      </c>
      <c r="C15" s="26">
        <f t="shared" si="0"/>
        <v>675.2234482184149</v>
      </c>
      <c r="D15" s="11" t="s">
        <v>22</v>
      </c>
      <c r="E15" s="27">
        <f>('[1]PROD2003'!C104)</f>
        <v>264.14344821841496</v>
      </c>
      <c r="F15" s="37">
        <f>('[1]PROD2003'!C7)</f>
        <v>142.5</v>
      </c>
      <c r="G15" s="37">
        <f>SUM('[1]PROD2003'!C21,'[1]PROD2003'!C31)</f>
        <v>268.58</v>
      </c>
      <c r="H15" s="21"/>
      <c r="I15" s="21"/>
      <c r="J15" s="37"/>
      <c r="K15" s="22"/>
    </row>
    <row r="16" spans="2:11" ht="12.75">
      <c r="B16" s="40"/>
      <c r="C16" s="26">
        <f t="shared" si="0"/>
        <v>0</v>
      </c>
      <c r="D16" s="11"/>
      <c r="E16" s="27"/>
      <c r="F16" s="21"/>
      <c r="G16" s="37"/>
      <c r="H16" s="21"/>
      <c r="I16" s="21"/>
      <c r="J16" s="37"/>
      <c r="K16" s="22"/>
    </row>
    <row r="17" spans="1:11" ht="12.75">
      <c r="A17" s="34"/>
      <c r="B17" s="2"/>
      <c r="C17" s="26">
        <f t="shared" si="0"/>
        <v>0</v>
      </c>
      <c r="D17" s="11"/>
      <c r="E17" s="27"/>
      <c r="F17" s="21"/>
      <c r="G17" s="37"/>
      <c r="H17" s="21"/>
      <c r="I17" s="21"/>
      <c r="J17" s="37"/>
      <c r="K17" s="22"/>
    </row>
    <row r="18" spans="1:11" ht="12.75">
      <c r="A18" s="35" t="s">
        <v>23</v>
      </c>
      <c r="B18" s="23" t="s">
        <v>24</v>
      </c>
      <c r="C18" s="26">
        <f t="shared" si="0"/>
        <v>0</v>
      </c>
      <c r="D18" s="11"/>
      <c r="E18" s="27"/>
      <c r="F18" s="21"/>
      <c r="G18" s="37"/>
      <c r="H18" s="21"/>
      <c r="I18" s="21"/>
      <c r="J18" s="37"/>
      <c r="K18" s="22"/>
    </row>
    <row r="19" spans="1:11" ht="12.75">
      <c r="A19" s="36" t="s">
        <v>25</v>
      </c>
      <c r="B19" s="25">
        <f>SUM(C19:C21)</f>
        <v>999.843448218415</v>
      </c>
      <c r="C19" s="26">
        <f t="shared" si="0"/>
        <v>999.843448218415</v>
      </c>
      <c r="D19" s="11" t="s">
        <v>26</v>
      </c>
      <c r="E19" s="27">
        <f>('[1]PROD2003'!C101)</f>
        <v>264.14344821841496</v>
      </c>
      <c r="F19" s="37">
        <f>('[1]PROD2003'!C9)</f>
        <v>142.5</v>
      </c>
      <c r="G19" s="37">
        <f>SUM('[1]PROD2003'!C23,'[1]PROD2003'!C33)</f>
        <v>413.2</v>
      </c>
      <c r="H19" s="21"/>
      <c r="I19" s="21"/>
      <c r="J19" s="37">
        <f>('[1]PROD2003'!C86)</f>
        <v>180</v>
      </c>
      <c r="K19" s="22"/>
    </row>
    <row r="20" spans="1:11" ht="12.75">
      <c r="A20" s="38">
        <f>SUM(C19:C20)</f>
        <v>999.843448218415</v>
      </c>
      <c r="B20" s="39"/>
      <c r="C20" s="26">
        <f t="shared" si="0"/>
        <v>0</v>
      </c>
      <c r="D20" s="11"/>
      <c r="E20" s="27"/>
      <c r="F20" s="21"/>
      <c r="G20" s="37"/>
      <c r="H20" s="21"/>
      <c r="I20" s="21"/>
      <c r="J20" s="37" t="str">
        <f>('[2]PROD2003'!C92)</f>
        <v> </v>
      </c>
      <c r="K20" s="22"/>
    </row>
    <row r="21" spans="1:11" ht="12.75">
      <c r="A21" s="32">
        <f>B17-A20</f>
        <v>-999.843448218415</v>
      </c>
      <c r="B21" s="41" t="s">
        <v>17</v>
      </c>
      <c r="C21" s="26">
        <f t="shared" si="0"/>
        <v>0</v>
      </c>
      <c r="D21" s="11"/>
      <c r="E21" s="27"/>
      <c r="F21" s="21"/>
      <c r="G21" s="37"/>
      <c r="H21" s="21"/>
      <c r="I21" s="21"/>
      <c r="J21" s="37"/>
      <c r="K21" s="22"/>
    </row>
    <row r="22" spans="2:11" ht="12.75">
      <c r="B22" s="42"/>
      <c r="C22" s="26">
        <f t="shared" si="0"/>
        <v>0</v>
      </c>
      <c r="D22" s="11"/>
      <c r="E22" s="27"/>
      <c r="F22" s="21"/>
      <c r="G22" s="37"/>
      <c r="H22" s="21"/>
      <c r="I22" s="21"/>
      <c r="J22" s="37"/>
      <c r="K22" s="22"/>
    </row>
    <row r="23" spans="1:11" ht="12.75">
      <c r="A23" s="34"/>
      <c r="B23" s="2"/>
      <c r="C23" s="26">
        <f t="shared" si="0"/>
        <v>0</v>
      </c>
      <c r="D23" s="11"/>
      <c r="E23" s="27"/>
      <c r="F23" s="21"/>
      <c r="G23" s="37"/>
      <c r="H23" s="21"/>
      <c r="I23" s="21"/>
      <c r="J23" s="37"/>
      <c r="K23" s="22"/>
    </row>
    <row r="24" spans="1:11" ht="12.75">
      <c r="A24" s="35" t="s">
        <v>27</v>
      </c>
      <c r="B24" s="23"/>
      <c r="C24" s="26">
        <f t="shared" si="0"/>
        <v>0</v>
      </c>
      <c r="D24" s="11"/>
      <c r="E24" s="27"/>
      <c r="F24" s="21"/>
      <c r="G24" s="37"/>
      <c r="H24" s="21"/>
      <c r="I24" s="21"/>
      <c r="J24" s="37"/>
      <c r="K24" s="22"/>
    </row>
    <row r="25" spans="1:3" ht="12.75">
      <c r="A25" s="36" t="s">
        <v>28</v>
      </c>
      <c r="B25" s="25">
        <f>SUM(C25:C27)</f>
        <v>0</v>
      </c>
      <c r="C25" s="26">
        <f t="shared" si="0"/>
        <v>0</v>
      </c>
    </row>
    <row r="26" spans="1:3" ht="12.75">
      <c r="A26" s="43"/>
      <c r="B26" s="42"/>
      <c r="C26" s="26">
        <f t="shared" si="0"/>
        <v>0</v>
      </c>
    </row>
    <row r="27" spans="1:11" ht="12.75">
      <c r="A27" s="32">
        <f>B23-B25-B26</f>
        <v>0</v>
      </c>
      <c r="B27" s="32" t="s">
        <v>17</v>
      </c>
      <c r="C27" s="26">
        <f t="shared" si="0"/>
        <v>0</v>
      </c>
      <c r="D27" s="44"/>
      <c r="E27" s="27"/>
      <c r="F27" s="37"/>
      <c r="G27" s="21"/>
      <c r="H27" s="21"/>
      <c r="I27" s="21"/>
      <c r="J27" s="37"/>
      <c r="K27" s="22"/>
    </row>
    <row r="28" spans="2:11" ht="12.75">
      <c r="B28" s="42"/>
      <c r="C28" s="26">
        <f t="shared" si="0"/>
        <v>0</v>
      </c>
      <c r="D28" s="11"/>
      <c r="E28" s="27"/>
      <c r="F28" s="37"/>
      <c r="G28" s="21"/>
      <c r="H28" s="21"/>
      <c r="I28" s="21"/>
      <c r="J28" s="37"/>
      <c r="K28" s="22"/>
    </row>
    <row r="29" spans="1:11" ht="12.75">
      <c r="A29" s="34"/>
      <c r="B29" s="2"/>
      <c r="C29" s="26">
        <f t="shared" si="0"/>
        <v>0</v>
      </c>
      <c r="D29" s="11"/>
      <c r="E29" s="27"/>
      <c r="F29" s="37"/>
      <c r="G29" s="21"/>
      <c r="H29" s="21"/>
      <c r="I29" s="21"/>
      <c r="J29" s="37"/>
      <c r="K29" s="22"/>
    </row>
    <row r="30" spans="1:11" ht="12.75">
      <c r="A30" s="35" t="s">
        <v>29</v>
      </c>
      <c r="B30" s="23"/>
      <c r="C30" s="26">
        <f t="shared" si="0"/>
        <v>0</v>
      </c>
      <c r="D30" s="11"/>
      <c r="E30" s="27"/>
      <c r="F30" s="37"/>
      <c r="G30" s="21"/>
      <c r="H30" s="21"/>
      <c r="I30" s="21"/>
      <c r="J30" s="37"/>
      <c r="K30" s="22"/>
    </row>
    <row r="31" spans="1:11" ht="12.75">
      <c r="A31" s="36" t="s">
        <v>30</v>
      </c>
      <c r="B31" s="25">
        <f>SUM(C31:C33)</f>
        <v>1768.2983390890931</v>
      </c>
      <c r="C31" s="26">
        <f t="shared" si="0"/>
        <v>1768.2983390890931</v>
      </c>
      <c r="D31" s="11" t="s">
        <v>31</v>
      </c>
      <c r="E31" s="27">
        <f>('[1]PROD2003'!C105)</f>
        <v>257.2183390890932</v>
      </c>
      <c r="F31" s="37">
        <f>('[1]PROD2003'!C6)</f>
        <v>142.5</v>
      </c>
      <c r="G31" s="37">
        <f>SUM('[1]PROD2003'!C22,'[1]PROD2003'!C32)</f>
        <v>268.58</v>
      </c>
      <c r="H31" s="21"/>
      <c r="I31" s="37">
        <f>('[1]PROD2003'!C78)</f>
        <v>1100</v>
      </c>
      <c r="J31" s="37"/>
      <c r="K31" s="22"/>
    </row>
    <row r="32" spans="1:11" ht="12.75">
      <c r="A32" s="45"/>
      <c r="B32" s="39"/>
      <c r="C32" s="26">
        <f t="shared" si="0"/>
        <v>0</v>
      </c>
      <c r="D32" s="11"/>
      <c r="E32" s="27"/>
      <c r="F32" s="37"/>
      <c r="G32" s="21"/>
      <c r="H32" s="21"/>
      <c r="I32" s="21"/>
      <c r="J32" s="37"/>
      <c r="K32" s="22"/>
    </row>
    <row r="33" spans="1:11" ht="12.75">
      <c r="A33" s="32">
        <f>B29-B31</f>
        <v>-1768.2983390890931</v>
      </c>
      <c r="B33" s="32" t="s">
        <v>17</v>
      </c>
      <c r="C33" s="26">
        <f t="shared" si="0"/>
        <v>0</v>
      </c>
      <c r="D33" s="11"/>
      <c r="E33" s="27"/>
      <c r="F33" s="37"/>
      <c r="G33" s="21"/>
      <c r="H33" s="21"/>
      <c r="I33" s="21"/>
      <c r="J33" s="37"/>
      <c r="K33" s="22"/>
    </row>
    <row r="34" spans="1:11" ht="12.75">
      <c r="A34" s="110" t="s">
        <v>32</v>
      </c>
      <c r="B34" s="2"/>
      <c r="C34" s="26">
        <f t="shared" si="0"/>
        <v>0</v>
      </c>
      <c r="D34" s="11"/>
      <c r="E34" s="27"/>
      <c r="F34" s="37"/>
      <c r="G34" s="21"/>
      <c r="H34" s="21"/>
      <c r="I34" s="21"/>
      <c r="J34" s="37"/>
      <c r="K34" s="22"/>
    </row>
    <row r="35" spans="1:11" ht="12.75">
      <c r="A35" s="109"/>
      <c r="B35" s="23"/>
      <c r="C35" s="26">
        <f t="shared" si="0"/>
        <v>0</v>
      </c>
      <c r="D35" s="11"/>
      <c r="E35" s="27"/>
      <c r="F35" s="37"/>
      <c r="G35" s="21"/>
      <c r="H35" s="21"/>
      <c r="I35" s="21"/>
      <c r="J35" s="37"/>
      <c r="K35" s="22"/>
    </row>
    <row r="36" spans="1:11" ht="12.75">
      <c r="A36" s="36" t="s">
        <v>33</v>
      </c>
      <c r="B36" s="25">
        <f>SUM(C36:C38)</f>
        <v>2679.5080303091677</v>
      </c>
      <c r="C36" s="26">
        <f t="shared" si="0"/>
        <v>395.76113387233795</v>
      </c>
      <c r="D36" s="11" t="s">
        <v>34</v>
      </c>
      <c r="E36" s="27">
        <f>('[1]PROD2003'!C103)</f>
        <v>253.26113387233795</v>
      </c>
      <c r="F36" s="37">
        <f>('[1]PROD2003'!C10)</f>
        <v>142.5</v>
      </c>
      <c r="G36" s="37">
        <f>SUM('[1]PROD2003'!C19,'[1]PROD2003'!C29)</f>
        <v>0</v>
      </c>
      <c r="H36" s="21"/>
      <c r="I36" s="21"/>
      <c r="J36" s="37"/>
      <c r="K36" s="22"/>
    </row>
    <row r="37" spans="1:11" ht="12.75">
      <c r="A37" s="43"/>
      <c r="B37" s="42"/>
      <c r="C37" s="26">
        <f t="shared" si="0"/>
        <v>834.5634482184149</v>
      </c>
      <c r="D37" s="11" t="s">
        <v>35</v>
      </c>
      <c r="E37" s="27">
        <f>('[1]PROD2003'!C108)</f>
        <v>264.14344821841496</v>
      </c>
      <c r="F37" s="37">
        <f>('[1]PROD2003'!C13)</f>
        <v>142.5</v>
      </c>
      <c r="G37" s="37">
        <f>SUM('[1]PROD2003'!C26,'[1]PROD2003'!C36)</f>
        <v>247.92</v>
      </c>
      <c r="H37" s="21"/>
      <c r="I37" s="21"/>
      <c r="J37" s="37">
        <f>('[1]PROD2003'!C87)</f>
        <v>180</v>
      </c>
      <c r="K37" s="22"/>
    </row>
    <row r="38" spans="1:11" ht="12.75">
      <c r="A38" t="s">
        <v>18</v>
      </c>
      <c r="B38" s="46"/>
      <c r="C38" s="26">
        <f t="shared" si="0"/>
        <v>1449.183448218415</v>
      </c>
      <c r="D38" s="11" t="s">
        <v>36</v>
      </c>
      <c r="E38" s="27">
        <f>('[1]PROD2003'!C109)</f>
        <v>264.14344821841496</v>
      </c>
      <c r="F38" s="37">
        <f>('[1]PROD2003'!C12)</f>
        <v>142.5</v>
      </c>
      <c r="G38" s="37">
        <f>SUM('[1]PROD2003'!C20,'[1]PROD2003'!C30)</f>
        <v>392.54</v>
      </c>
      <c r="H38" s="21"/>
      <c r="I38" s="37">
        <f>('[1]PROD2003'!C79)</f>
        <v>650</v>
      </c>
      <c r="J38" s="37"/>
      <c r="K38" s="22"/>
    </row>
    <row r="39" spans="1:11" ht="12.75">
      <c r="A39" t="s">
        <v>23</v>
      </c>
      <c r="B39" s="47"/>
      <c r="C39" s="26">
        <f t="shared" si="0"/>
        <v>0</v>
      </c>
      <c r="D39" s="48"/>
      <c r="E39" s="27"/>
      <c r="F39" s="21"/>
      <c r="G39" s="21"/>
      <c r="H39" s="21"/>
      <c r="I39" s="21"/>
      <c r="J39" s="37"/>
      <c r="K39" s="22"/>
    </row>
    <row r="40" spans="1:11" ht="12.75">
      <c r="A40" t="s">
        <v>29</v>
      </c>
      <c r="B40" s="47"/>
      <c r="C40" s="26">
        <f t="shared" si="0"/>
        <v>0</v>
      </c>
      <c r="D40" s="48"/>
      <c r="E40" s="27"/>
      <c r="F40" s="21"/>
      <c r="G40" s="21"/>
      <c r="H40" s="21"/>
      <c r="I40" s="21"/>
      <c r="J40" s="37"/>
      <c r="K40" s="22"/>
    </row>
    <row r="41" spans="1:11" ht="12.75">
      <c r="A41" s="32">
        <f>B34-B36</f>
        <v>-2679.5080303091677</v>
      </c>
      <c r="B41" s="32" t="s">
        <v>17</v>
      </c>
      <c r="C41" s="26">
        <f t="shared" si="0"/>
        <v>0</v>
      </c>
      <c r="D41" s="44"/>
      <c r="E41" s="27"/>
      <c r="F41" s="21"/>
      <c r="G41" s="21"/>
      <c r="H41" s="21"/>
      <c r="I41" s="21"/>
      <c r="J41" s="37"/>
      <c r="K41" s="22"/>
    </row>
    <row r="42" spans="1:11" ht="12.75">
      <c r="A42" s="49"/>
      <c r="B42" s="42"/>
      <c r="C42" s="26">
        <f t="shared" si="0"/>
        <v>0</v>
      </c>
      <c r="D42" s="11"/>
      <c r="E42" s="27"/>
      <c r="F42" s="21"/>
      <c r="G42" s="21"/>
      <c r="H42" s="21"/>
      <c r="I42" s="21"/>
      <c r="J42" s="37"/>
      <c r="K42" s="22"/>
    </row>
    <row r="43" spans="1:11" ht="12.75">
      <c r="A43" s="34"/>
      <c r="B43" s="2"/>
      <c r="C43" s="26">
        <f t="shared" si="0"/>
        <v>0</v>
      </c>
      <c r="D43" s="11"/>
      <c r="E43" s="27"/>
      <c r="F43" s="21"/>
      <c r="G43" s="21"/>
      <c r="H43" s="21"/>
      <c r="I43" s="21"/>
      <c r="J43" s="37"/>
      <c r="K43" s="22"/>
    </row>
    <row r="44" spans="1:11" ht="12.75">
      <c r="A44" s="35" t="s">
        <v>37</v>
      </c>
      <c r="B44" s="23"/>
      <c r="C44" s="26">
        <f t="shared" si="0"/>
        <v>0</v>
      </c>
      <c r="D44" s="11"/>
      <c r="E44" s="27"/>
      <c r="F44" s="21"/>
      <c r="G44" s="21"/>
      <c r="H44" s="21"/>
      <c r="I44" s="21"/>
      <c r="J44" s="37"/>
      <c r="K44" s="22"/>
    </row>
    <row r="45" spans="1:11" ht="12.75">
      <c r="A45" s="36" t="s">
        <v>38</v>
      </c>
      <c r="B45" s="25">
        <f>SUM(C45:C47)</f>
        <v>1208.207640393282</v>
      </c>
      <c r="C45" s="26">
        <f t="shared" si="0"/>
        <v>1208.207640393282</v>
      </c>
      <c r="D45" s="11" t="s">
        <v>39</v>
      </c>
      <c r="E45" s="27">
        <f>('[1]PROD2003'!C102)</f>
        <v>258.2076403932821</v>
      </c>
      <c r="F45" s="21"/>
      <c r="G45" s="21"/>
      <c r="H45" s="21"/>
      <c r="I45" s="21"/>
      <c r="J45" s="37">
        <f>('[1]PROD2003'!C85)</f>
        <v>300</v>
      </c>
      <c r="K45" s="28">
        <f>('[1]PROD2003'!C64)</f>
        <v>650</v>
      </c>
    </row>
    <row r="46" spans="1:11" ht="12.75">
      <c r="A46" s="50">
        <v>1014.04</v>
      </c>
      <c r="B46" s="51"/>
      <c r="C46" s="26">
        <f t="shared" si="0"/>
        <v>0</v>
      </c>
      <c r="D46" s="11"/>
      <c r="E46" s="27"/>
      <c r="F46" s="21"/>
      <c r="G46" s="21"/>
      <c r="H46" s="21"/>
      <c r="I46" s="21"/>
      <c r="J46" s="21"/>
      <c r="K46" s="22"/>
    </row>
    <row r="47" spans="1:11" ht="12.75">
      <c r="A47" s="32">
        <f>B43-C45-B46</f>
        <v>-1208.207640393282</v>
      </c>
      <c r="B47" s="32" t="s">
        <v>17</v>
      </c>
      <c r="C47" s="26">
        <f t="shared" si="0"/>
        <v>0</v>
      </c>
      <c r="D47" s="11"/>
      <c r="E47" s="27"/>
      <c r="F47" s="21"/>
      <c r="G47" s="21"/>
      <c r="H47" s="21"/>
      <c r="I47" s="21"/>
      <c r="J47" s="21"/>
      <c r="K47" s="22"/>
    </row>
    <row r="48" spans="1:11" ht="12.75">
      <c r="A48" s="34"/>
      <c r="B48" s="2"/>
      <c r="C48" s="26">
        <f t="shared" si="0"/>
        <v>0</v>
      </c>
      <c r="D48" s="11"/>
      <c r="E48" s="27"/>
      <c r="F48" s="21"/>
      <c r="G48" s="21"/>
      <c r="H48" s="21"/>
      <c r="I48" s="21"/>
      <c r="J48" s="21"/>
      <c r="K48" s="22"/>
    </row>
    <row r="49" spans="1:11" ht="12.75">
      <c r="A49" s="35" t="s">
        <v>40</v>
      </c>
      <c r="B49" s="23"/>
      <c r="C49" s="26">
        <f t="shared" si="0"/>
        <v>0</v>
      </c>
      <c r="D49" s="11"/>
      <c r="E49" s="27"/>
      <c r="F49" s="21"/>
      <c r="G49" s="21"/>
      <c r="H49" s="21"/>
      <c r="I49" s="21"/>
      <c r="J49" s="21"/>
      <c r="K49" s="22"/>
    </row>
    <row r="50" spans="1:11" ht="12.75">
      <c r="A50" s="36" t="s">
        <v>41</v>
      </c>
      <c r="B50" s="25">
        <f>SUM(C50:C53)</f>
        <v>797.7387712045996</v>
      </c>
      <c r="C50" s="26">
        <f t="shared" si="0"/>
        <v>561.3123896268239</v>
      </c>
      <c r="D50" s="11" t="s">
        <v>42</v>
      </c>
      <c r="E50" s="27">
        <f>('[1]PROD2003'!C113)</f>
        <v>251.41238962682394</v>
      </c>
      <c r="F50" s="21"/>
      <c r="G50" s="21"/>
      <c r="H50" s="37">
        <f>('[1]PROD2003'!C42)</f>
        <v>309.9</v>
      </c>
      <c r="I50" s="21"/>
      <c r="J50" s="21"/>
      <c r="K50" s="52"/>
    </row>
    <row r="51" spans="1:11" ht="12.75">
      <c r="A51" s="53"/>
      <c r="B51" s="51"/>
      <c r="C51" s="26">
        <f t="shared" si="0"/>
        <v>0</v>
      </c>
      <c r="D51" s="11"/>
      <c r="E51" s="27"/>
      <c r="F51" s="21"/>
      <c r="G51" s="21"/>
      <c r="H51" s="37" t="str">
        <f>('[1]PROD2003'!C44)</f>
        <v> </v>
      </c>
      <c r="I51" s="21"/>
      <c r="J51" s="21"/>
      <c r="K51" s="52"/>
    </row>
    <row r="52" spans="1:11" ht="12.75">
      <c r="A52" s="32">
        <f>B48-B50-B51</f>
        <v>-797.7387712045996</v>
      </c>
      <c r="B52" s="32" t="s">
        <v>17</v>
      </c>
      <c r="C52" s="26">
        <f t="shared" si="0"/>
        <v>236.4263815777757</v>
      </c>
      <c r="D52" s="11" t="s">
        <v>43</v>
      </c>
      <c r="E52" s="27">
        <f>('[1]PROD2003'!C97)</f>
        <v>236.4263815777757</v>
      </c>
      <c r="F52" s="21"/>
      <c r="G52" s="21"/>
      <c r="H52" s="37"/>
      <c r="I52" s="21"/>
      <c r="J52" s="21"/>
      <c r="K52" s="22"/>
    </row>
    <row r="53" spans="2:11" ht="12.75">
      <c r="B53" s="44"/>
      <c r="C53" s="26">
        <f t="shared" si="0"/>
        <v>0</v>
      </c>
      <c r="D53" s="11" t="s">
        <v>44</v>
      </c>
      <c r="E53" s="27"/>
      <c r="F53" s="21"/>
      <c r="G53" s="21"/>
      <c r="H53" s="37"/>
      <c r="I53" s="21"/>
      <c r="J53" s="21"/>
      <c r="K53" s="22"/>
    </row>
    <row r="54" spans="1:11" ht="12.75">
      <c r="A54" s="34"/>
      <c r="B54" s="2"/>
      <c r="C54" s="26">
        <f t="shared" si="0"/>
        <v>0</v>
      </c>
      <c r="D54" s="11"/>
      <c r="E54" s="27"/>
      <c r="F54" s="21"/>
      <c r="G54" s="21"/>
      <c r="H54" s="37"/>
      <c r="I54" s="21"/>
      <c r="J54" s="21"/>
      <c r="K54" s="22"/>
    </row>
    <row r="55" spans="1:11" ht="12.75">
      <c r="A55" s="35" t="s">
        <v>45</v>
      </c>
      <c r="B55" s="54"/>
      <c r="C55" s="26">
        <f t="shared" si="0"/>
        <v>0</v>
      </c>
      <c r="D55" s="11"/>
      <c r="E55" s="27"/>
      <c r="F55" s="21"/>
      <c r="G55" s="21"/>
      <c r="H55" s="37"/>
      <c r="I55" s="21"/>
      <c r="J55" s="21"/>
      <c r="K55" s="22"/>
    </row>
    <row r="56" spans="1:11" ht="12.75">
      <c r="A56" s="36" t="s">
        <v>46</v>
      </c>
      <c r="B56" s="55">
        <f>SUM(C56:C59)</f>
        <v>2263.8183240454255</v>
      </c>
      <c r="C56" s="26">
        <f t="shared" si="0"/>
        <v>0</v>
      </c>
      <c r="D56" s="56"/>
      <c r="E56" s="27"/>
      <c r="F56" s="21"/>
      <c r="G56" s="21"/>
      <c r="H56" s="37"/>
      <c r="I56" s="21"/>
      <c r="J56" s="21"/>
      <c r="K56" s="22"/>
    </row>
    <row r="57" spans="1:11" ht="12.75">
      <c r="A57" s="43"/>
      <c r="B57" s="47"/>
      <c r="C57" s="26">
        <f t="shared" si="0"/>
        <v>869.0311910627352</v>
      </c>
      <c r="D57" s="11" t="s">
        <v>47</v>
      </c>
      <c r="E57" s="27">
        <f>('[1]PROD2003'!C115)</f>
        <v>259.1311910627352</v>
      </c>
      <c r="F57" s="21"/>
      <c r="G57" s="21"/>
      <c r="H57" s="37">
        <f>('[1]PROD2003'!C43)</f>
        <v>309.9</v>
      </c>
      <c r="I57" s="21"/>
      <c r="J57" s="21"/>
      <c r="K57" s="28">
        <f>('[1]PROD2003'!C63)</f>
        <v>300</v>
      </c>
    </row>
    <row r="58" spans="2:11" ht="12.75">
      <c r="B58" s="47"/>
      <c r="C58" s="26">
        <f t="shared" si="0"/>
        <v>637.2798264034598</v>
      </c>
      <c r="D58" s="11" t="s">
        <v>48</v>
      </c>
      <c r="E58" s="27">
        <f>('[1]PROD2003'!C114)</f>
        <v>295.5198264034597</v>
      </c>
      <c r="F58" s="21"/>
      <c r="G58" s="21"/>
      <c r="H58" s="37"/>
      <c r="I58" s="21"/>
      <c r="J58" s="21">
        <v>191.76</v>
      </c>
      <c r="K58" s="28">
        <f>('[1]PROD2003'!C62)</f>
        <v>150</v>
      </c>
    </row>
    <row r="59" spans="2:11" ht="12.75">
      <c r="B59" s="47"/>
      <c r="C59" s="26">
        <f t="shared" si="0"/>
        <v>757.5073065792305</v>
      </c>
      <c r="D59" s="11" t="s">
        <v>49</v>
      </c>
      <c r="E59" s="27">
        <f>('[1]PROD2003'!C116)</f>
        <v>265.74730657923055</v>
      </c>
      <c r="F59" s="21"/>
      <c r="G59" s="21"/>
      <c r="H59" s="21"/>
      <c r="I59" s="21"/>
      <c r="J59" s="21">
        <v>191.76</v>
      </c>
      <c r="K59" s="28">
        <f>('[1]PROD2003'!C60)</f>
        <v>300</v>
      </c>
    </row>
    <row r="60" spans="2:11" ht="12.75">
      <c r="B60" s="57"/>
      <c r="C60" s="26">
        <f t="shared" si="0"/>
        <v>0</v>
      </c>
      <c r="D60" s="48"/>
      <c r="E60" s="27"/>
      <c r="F60" s="21"/>
      <c r="G60" s="21"/>
      <c r="H60" s="21"/>
      <c r="I60" s="21"/>
      <c r="J60" s="21"/>
      <c r="K60" s="22"/>
    </row>
    <row r="61" spans="1:11" ht="12.75">
      <c r="A61" s="32">
        <f>B54-B56-B57-B58-B59-B60</f>
        <v>-2263.8183240454255</v>
      </c>
      <c r="B61" s="32" t="s">
        <v>17</v>
      </c>
      <c r="C61" s="26">
        <f t="shared" si="0"/>
        <v>0</v>
      </c>
      <c r="D61" s="48"/>
      <c r="E61" s="27"/>
      <c r="F61" s="21"/>
      <c r="G61" s="21"/>
      <c r="H61" s="21"/>
      <c r="I61" s="21"/>
      <c r="J61" s="21"/>
      <c r="K61" s="22"/>
    </row>
    <row r="62" spans="2:11" ht="12.75">
      <c r="B62" s="57"/>
      <c r="C62" s="26">
        <f t="shared" si="0"/>
        <v>0</v>
      </c>
      <c r="D62" s="11"/>
      <c r="E62" s="27"/>
      <c r="F62" s="21"/>
      <c r="G62" s="21"/>
      <c r="H62" s="21"/>
      <c r="I62" s="21"/>
      <c r="J62" s="21"/>
      <c r="K62" s="22"/>
    </row>
    <row r="63" spans="1:11" ht="12.75">
      <c r="A63" s="34"/>
      <c r="B63" s="2"/>
      <c r="C63" s="26">
        <f t="shared" si="0"/>
        <v>0</v>
      </c>
      <c r="D63" s="11"/>
      <c r="E63" s="27"/>
      <c r="F63" s="21"/>
      <c r="G63" s="21"/>
      <c r="H63" s="21"/>
      <c r="I63" s="21"/>
      <c r="J63" s="21"/>
      <c r="K63" s="22"/>
    </row>
    <row r="64" spans="1:11" ht="12.75">
      <c r="A64" s="35" t="s">
        <v>50</v>
      </c>
      <c r="B64" s="23"/>
      <c r="C64" s="26">
        <f t="shared" si="0"/>
        <v>0</v>
      </c>
      <c r="D64" s="11"/>
      <c r="E64" s="27"/>
      <c r="F64" s="21"/>
      <c r="G64" s="21"/>
      <c r="H64" s="21"/>
      <c r="I64" s="21"/>
      <c r="J64" s="21"/>
      <c r="K64" s="22"/>
    </row>
    <row r="65" spans="1:11" ht="12.75">
      <c r="A65" s="36" t="s">
        <v>51</v>
      </c>
      <c r="B65" s="55">
        <f>SUM(C65:C68)</f>
        <v>3380.0127936127606</v>
      </c>
      <c r="C65" s="26">
        <f t="shared" si="0"/>
        <v>0</v>
      </c>
      <c r="D65" s="11"/>
      <c r="E65" s="27"/>
      <c r="F65" s="21"/>
      <c r="G65" s="21"/>
      <c r="H65" s="21"/>
      <c r="I65" s="21"/>
      <c r="J65" s="21"/>
      <c r="K65" s="52"/>
    </row>
    <row r="66" spans="1:11" ht="12.75">
      <c r="A66" s="38">
        <f>SUM(C65:C67)</f>
        <v>3380.0127936127606</v>
      </c>
      <c r="B66" s="39"/>
      <c r="C66" s="26">
        <f t="shared" si="0"/>
        <v>585.5956531287167</v>
      </c>
      <c r="D66" s="31" t="s">
        <v>52</v>
      </c>
      <c r="E66" s="58">
        <f>('[1]PROD2003'!C117)</f>
        <v>285.59565312871666</v>
      </c>
      <c r="F66" s="21"/>
      <c r="G66" s="21"/>
      <c r="H66" s="21"/>
      <c r="I66" s="21"/>
      <c r="J66" s="21"/>
      <c r="K66" s="28">
        <f>('[1]PROD2003'!C66)</f>
        <v>300</v>
      </c>
    </row>
    <row r="67" spans="1:11" ht="12.75">
      <c r="A67" s="38">
        <v>775</v>
      </c>
      <c r="B67" s="21"/>
      <c r="C67" s="26">
        <f t="shared" si="0"/>
        <v>2794.417140484044</v>
      </c>
      <c r="D67" s="11" t="s">
        <v>53</v>
      </c>
      <c r="E67" s="27">
        <f>('[1]PROD2003'!C121)</f>
        <v>294.41714048404384</v>
      </c>
      <c r="F67" s="21"/>
      <c r="G67" s="21"/>
      <c r="H67" s="21"/>
      <c r="I67" s="21"/>
      <c r="J67" s="21"/>
      <c r="K67" s="28">
        <f>('[1]PROD2003'!C67)</f>
        <v>2500</v>
      </c>
    </row>
    <row r="68" spans="1:11" ht="12.75">
      <c r="A68" s="59"/>
      <c r="B68" s="42"/>
      <c r="C68" s="26">
        <f t="shared" si="0"/>
        <v>0</v>
      </c>
      <c r="D68" s="11" t="s">
        <v>54</v>
      </c>
      <c r="E68" s="27"/>
      <c r="F68" s="21"/>
      <c r="G68" s="21"/>
      <c r="H68" s="21"/>
      <c r="I68" s="21"/>
      <c r="J68" s="21"/>
      <c r="K68" s="22"/>
    </row>
    <row r="69" spans="1:11" ht="12.75">
      <c r="A69" s="32">
        <f>B63-B65</f>
        <v>-3380.0127936127606</v>
      </c>
      <c r="B69" s="32" t="s">
        <v>17</v>
      </c>
      <c r="C69" s="26">
        <f t="shared" si="0"/>
        <v>294.41714048404384</v>
      </c>
      <c r="D69" s="44" t="s">
        <v>55</v>
      </c>
      <c r="E69" s="27">
        <f>('[1]PROD2003'!C123)</f>
        <v>294.41714048404384</v>
      </c>
      <c r="F69" s="21"/>
      <c r="G69" s="21"/>
      <c r="H69" s="21"/>
      <c r="I69" s="21"/>
      <c r="J69" s="21"/>
      <c r="K69" s="22"/>
    </row>
    <row r="70" spans="1:11" ht="12.75">
      <c r="A70" s="108" t="s">
        <v>56</v>
      </c>
      <c r="B70" s="2"/>
      <c r="C70" s="26">
        <f aca="true" t="shared" si="1" ref="C70:C98">SUM(E70:K70)</f>
        <v>0</v>
      </c>
      <c r="D70" s="11"/>
      <c r="E70" s="27"/>
      <c r="F70" s="21"/>
      <c r="G70" s="21"/>
      <c r="H70" s="21"/>
      <c r="I70" s="21"/>
      <c r="J70" s="21"/>
      <c r="K70" s="22"/>
    </row>
    <row r="71" spans="1:11" ht="12.75">
      <c r="A71" s="109"/>
      <c r="B71" s="23"/>
      <c r="C71" s="26">
        <f t="shared" si="1"/>
        <v>0</v>
      </c>
      <c r="D71" s="11"/>
      <c r="E71" s="27"/>
      <c r="F71" s="21"/>
      <c r="G71" s="21"/>
      <c r="H71" s="21"/>
      <c r="I71" s="21"/>
      <c r="J71" s="21"/>
      <c r="K71" s="22"/>
    </row>
    <row r="72" spans="1:11" ht="12.75">
      <c r="A72" s="36" t="s">
        <v>57</v>
      </c>
      <c r="B72" s="55">
        <f>SUM(C72:C75)</f>
        <v>1234.423537290424</v>
      </c>
      <c r="C72" s="26">
        <f t="shared" si="1"/>
        <v>0</v>
      </c>
      <c r="D72" s="11" t="s">
        <v>58</v>
      </c>
      <c r="E72" s="27">
        <f>('[1]PROD2003'!C126)</f>
        <v>0</v>
      </c>
      <c r="F72" s="21"/>
      <c r="G72" s="21"/>
      <c r="H72" s="21"/>
      <c r="J72" s="21"/>
      <c r="K72" s="28">
        <f>('[1]PROD2003'!C68)</f>
        <v>0</v>
      </c>
    </row>
    <row r="73" spans="1:11" ht="12.75">
      <c r="A73" s="38">
        <f>SUM(C72:C76)</f>
        <v>1234.423537290424</v>
      </c>
      <c r="B73" s="39"/>
      <c r="C73" s="26">
        <f t="shared" si="1"/>
        <v>944.4171404840438</v>
      </c>
      <c r="D73" s="11" t="s">
        <v>59</v>
      </c>
      <c r="E73" s="27">
        <f>('[1]PROD2003'!C112)</f>
        <v>294.41714048404384</v>
      </c>
      <c r="F73" s="21"/>
      <c r="G73" s="21"/>
      <c r="H73" s="21"/>
      <c r="I73" s="37">
        <f>('[1]PROD2003'!C77)</f>
        <v>650</v>
      </c>
      <c r="J73" s="21"/>
      <c r="K73" s="22"/>
    </row>
    <row r="74" spans="1:11" ht="12.75">
      <c r="A74" s="32">
        <f>B70-A73</f>
        <v>-1234.423537290424</v>
      </c>
      <c r="B74" s="32" t="s">
        <v>17</v>
      </c>
      <c r="C74" s="26">
        <f t="shared" si="1"/>
        <v>0</v>
      </c>
      <c r="D74" s="21"/>
      <c r="E74" s="27"/>
      <c r="F74" s="21"/>
      <c r="G74" s="21"/>
      <c r="H74" s="21"/>
      <c r="I74" s="37"/>
      <c r="J74" s="21"/>
      <c r="K74" s="22"/>
    </row>
    <row r="75" spans="2:11" ht="12.75">
      <c r="B75" s="21"/>
      <c r="C75" s="26">
        <f t="shared" si="1"/>
        <v>290.0063968063802</v>
      </c>
      <c r="D75" s="11" t="s">
        <v>60</v>
      </c>
      <c r="E75" s="27">
        <f>('[1]PROD2003'!C118)</f>
        <v>290.0063968063802</v>
      </c>
      <c r="F75" s="21"/>
      <c r="G75" s="21"/>
      <c r="H75" s="21"/>
      <c r="I75" s="37"/>
      <c r="J75" s="21"/>
      <c r="K75" s="22"/>
    </row>
    <row r="76" spans="2:11" ht="12.75">
      <c r="B76" s="42"/>
      <c r="C76" s="26">
        <f t="shared" si="1"/>
        <v>0</v>
      </c>
      <c r="D76" s="44"/>
      <c r="E76" s="27" t="s">
        <v>61</v>
      </c>
      <c r="F76" s="21"/>
      <c r="G76" s="21"/>
      <c r="H76" s="21"/>
      <c r="I76" s="37"/>
      <c r="J76" s="21"/>
      <c r="K76" s="22"/>
    </row>
    <row r="77" spans="1:11" ht="12.75">
      <c r="A77" s="60"/>
      <c r="B77" s="61"/>
      <c r="C77" s="26">
        <f t="shared" si="1"/>
        <v>0</v>
      </c>
      <c r="D77" s="44"/>
      <c r="E77" s="27"/>
      <c r="F77" s="21"/>
      <c r="G77" s="21"/>
      <c r="H77" s="21"/>
      <c r="I77" s="21"/>
      <c r="J77" s="21"/>
      <c r="K77" s="22"/>
    </row>
    <row r="78" spans="2:11" ht="12.75">
      <c r="B78" s="42"/>
      <c r="C78" s="26">
        <f t="shared" si="1"/>
        <v>0</v>
      </c>
      <c r="D78" s="44"/>
      <c r="E78" s="27"/>
      <c r="F78" s="21"/>
      <c r="G78" s="21"/>
      <c r="H78" s="21"/>
      <c r="I78" s="21"/>
      <c r="J78" s="21"/>
      <c r="K78" s="22"/>
    </row>
    <row r="79" spans="1:11" ht="12.75">
      <c r="A79" s="108" t="s">
        <v>62</v>
      </c>
      <c r="B79" s="2"/>
      <c r="C79" s="26">
        <f t="shared" si="1"/>
        <v>0</v>
      </c>
      <c r="D79" s="21"/>
      <c r="E79" s="27"/>
      <c r="F79" s="21"/>
      <c r="G79" s="21"/>
      <c r="H79" s="21"/>
      <c r="I79" s="21"/>
      <c r="J79" s="21"/>
      <c r="K79" s="22"/>
    </row>
    <row r="80" spans="1:11" ht="12.75">
      <c r="A80" s="111"/>
      <c r="B80" s="23"/>
      <c r="C80" s="26">
        <f t="shared" si="1"/>
        <v>0</v>
      </c>
      <c r="D80" s="11"/>
      <c r="E80" s="27"/>
      <c r="F80" s="21"/>
      <c r="G80" s="21"/>
      <c r="H80" s="21"/>
      <c r="I80" s="21"/>
      <c r="J80" s="21"/>
      <c r="K80" s="22"/>
    </row>
    <row r="81" spans="1:10" ht="12.75">
      <c r="A81" s="34" t="s">
        <v>63</v>
      </c>
      <c r="B81" s="55">
        <f>SUM(C81:C84)</f>
        <v>294.41714048404384</v>
      </c>
      <c r="C81" s="26">
        <f t="shared" si="1"/>
        <v>0</v>
      </c>
      <c r="D81" s="11" t="s">
        <v>64</v>
      </c>
      <c r="E81" s="27">
        <f>('[1]PROD2003'!C125)</f>
        <v>0</v>
      </c>
      <c r="F81" s="21"/>
      <c r="G81" s="21"/>
      <c r="H81" s="21"/>
      <c r="I81" s="21"/>
      <c r="J81" s="21"/>
    </row>
    <row r="82" spans="1:11" ht="12.75">
      <c r="A82" s="38">
        <f>SUM(C81:C82)</f>
        <v>294.41714048404384</v>
      </c>
      <c r="B82" s="39"/>
      <c r="C82" s="26">
        <f t="shared" si="1"/>
        <v>294.41714048404384</v>
      </c>
      <c r="D82" s="44" t="s">
        <v>65</v>
      </c>
      <c r="E82" s="27">
        <f>('[1]PROD2003'!C122)</f>
        <v>294.41714048404384</v>
      </c>
      <c r="F82" s="21"/>
      <c r="G82" s="21"/>
      <c r="H82" s="21"/>
      <c r="I82" s="21"/>
      <c r="J82" s="21"/>
      <c r="K82" s="22"/>
    </row>
    <row r="83" spans="1:11" ht="12.75">
      <c r="A83" s="38">
        <v>400</v>
      </c>
      <c r="B83" s="21"/>
      <c r="C83" s="26">
        <f t="shared" si="1"/>
        <v>0</v>
      </c>
      <c r="D83" s="44"/>
      <c r="E83" s="27"/>
      <c r="F83" s="21"/>
      <c r="G83" s="21"/>
      <c r="H83" s="21"/>
      <c r="I83" s="21"/>
      <c r="J83" s="21"/>
      <c r="K83" s="22"/>
    </row>
    <row r="84" spans="2:11" ht="12.75">
      <c r="B84" s="42"/>
      <c r="C84" s="26">
        <f t="shared" si="1"/>
        <v>0</v>
      </c>
      <c r="D84" s="11"/>
      <c r="E84" s="27"/>
      <c r="F84" s="21"/>
      <c r="G84" s="21"/>
      <c r="H84" s="21"/>
      <c r="I84" s="21"/>
      <c r="J84" s="21"/>
      <c r="K84" s="22"/>
    </row>
    <row r="85" spans="1:11" ht="12.75">
      <c r="A85" s="32">
        <f>B79-B81</f>
        <v>-294.41714048404384</v>
      </c>
      <c r="B85" s="32" t="s">
        <v>17</v>
      </c>
      <c r="C85" s="26">
        <f t="shared" si="1"/>
        <v>0</v>
      </c>
      <c r="D85" s="11"/>
      <c r="E85" s="27"/>
      <c r="F85" s="21"/>
      <c r="G85" s="21"/>
      <c r="H85" s="21"/>
      <c r="I85" s="21"/>
      <c r="J85" s="21"/>
      <c r="K85" s="22"/>
    </row>
    <row r="86" spans="1:11" ht="12.75">
      <c r="A86" s="34"/>
      <c r="B86" s="2"/>
      <c r="C86" s="26">
        <f t="shared" si="1"/>
        <v>0</v>
      </c>
      <c r="D86" s="11"/>
      <c r="E86" s="27"/>
      <c r="F86" s="21"/>
      <c r="G86" s="21"/>
      <c r="H86" s="21"/>
      <c r="I86" s="21"/>
      <c r="J86" s="21"/>
      <c r="K86" s="22"/>
    </row>
    <row r="87" spans="1:11" ht="12.75">
      <c r="A87" s="62" t="s">
        <v>66</v>
      </c>
      <c r="B87" s="23"/>
      <c r="C87" s="26">
        <f t="shared" si="1"/>
        <v>0</v>
      </c>
      <c r="D87" s="11"/>
      <c r="E87" s="27"/>
      <c r="F87" s="21"/>
      <c r="G87" s="21"/>
      <c r="H87" s="21"/>
      <c r="I87" s="21"/>
      <c r="J87" s="21"/>
      <c r="K87" s="22"/>
    </row>
    <row r="88" spans="1:11" ht="12.75">
      <c r="A88" s="34" t="s">
        <v>67</v>
      </c>
      <c r="B88" s="55">
        <f>SUM(C88:C91)</f>
        <v>0</v>
      </c>
      <c r="C88" s="26">
        <f t="shared" si="1"/>
        <v>0</v>
      </c>
      <c r="D88" s="11" t="s">
        <v>68</v>
      </c>
      <c r="E88" s="27">
        <f>('[1]PROD2003'!C120)</f>
        <v>0</v>
      </c>
      <c r="F88" s="21"/>
      <c r="G88" s="21"/>
      <c r="H88" s="21"/>
      <c r="I88" s="21"/>
      <c r="J88" s="21"/>
      <c r="K88" s="22"/>
    </row>
    <row r="89" spans="1:11" ht="12.75">
      <c r="A89" s="63">
        <f>SUM(C88:C89)</f>
        <v>0</v>
      </c>
      <c r="B89" s="42"/>
      <c r="C89" s="26">
        <f t="shared" si="1"/>
        <v>0</v>
      </c>
      <c r="D89" s="44"/>
      <c r="E89" s="27"/>
      <c r="F89" s="21"/>
      <c r="G89" s="21"/>
      <c r="H89" s="21"/>
      <c r="I89" s="21"/>
      <c r="J89" s="21"/>
      <c r="K89" s="22"/>
    </row>
    <row r="90" spans="1:11" ht="12.75">
      <c r="A90" s="32">
        <f>B86-A89-B89</f>
        <v>0</v>
      </c>
      <c r="B90" s="32" t="s">
        <v>17</v>
      </c>
      <c r="C90" s="26">
        <f t="shared" si="1"/>
        <v>0</v>
      </c>
      <c r="D90" s="11"/>
      <c r="E90" s="27"/>
      <c r="F90" s="21"/>
      <c r="G90" s="21"/>
      <c r="H90" s="21"/>
      <c r="I90" s="21"/>
      <c r="J90" s="21"/>
      <c r="K90" s="22"/>
    </row>
    <row r="91" spans="1:11" ht="12.75">
      <c r="A91" s="43"/>
      <c r="B91" s="42"/>
      <c r="C91" s="26">
        <f t="shared" si="1"/>
        <v>0</v>
      </c>
      <c r="D91" s="11"/>
      <c r="E91" s="27"/>
      <c r="F91" s="21"/>
      <c r="G91" s="21"/>
      <c r="H91" s="21"/>
      <c r="I91" s="21"/>
      <c r="J91" s="21"/>
      <c r="K91" s="22"/>
    </row>
    <row r="92" spans="1:11" ht="12.75">
      <c r="A92" s="34"/>
      <c r="B92" s="2"/>
      <c r="C92" s="26">
        <f t="shared" si="1"/>
        <v>0</v>
      </c>
      <c r="D92" s="11"/>
      <c r="E92" s="27"/>
      <c r="F92" s="21"/>
      <c r="G92" s="21"/>
      <c r="H92" s="21"/>
      <c r="I92" s="21"/>
      <c r="J92" s="21"/>
      <c r="K92" s="22"/>
    </row>
    <row r="93" spans="1:11" ht="12.75">
      <c r="A93" s="62" t="s">
        <v>69</v>
      </c>
      <c r="B93" s="23"/>
      <c r="C93" s="26">
        <f t="shared" si="1"/>
        <v>0</v>
      </c>
      <c r="D93" s="11"/>
      <c r="E93" s="27"/>
      <c r="F93" s="21"/>
      <c r="G93" s="21"/>
      <c r="H93" s="21"/>
      <c r="I93" s="21"/>
      <c r="J93" s="21"/>
      <c r="K93" s="22"/>
    </row>
    <row r="94" spans="1:11" ht="12.75">
      <c r="A94" s="34" t="s">
        <v>70</v>
      </c>
      <c r="B94" s="55">
        <f>SUM(C94:C97)</f>
        <v>870.3389212486039</v>
      </c>
      <c r="C94" s="26">
        <f t="shared" si="1"/>
        <v>870.3389212486039</v>
      </c>
      <c r="D94" s="11" t="s">
        <v>71</v>
      </c>
      <c r="E94" s="27">
        <f>('[1]PROD2003'!C96)</f>
        <v>231.99892124860386</v>
      </c>
      <c r="F94" s="37">
        <f>('[1]PROD2003'!C11)</f>
        <v>142.5</v>
      </c>
      <c r="G94" s="37">
        <f>SUM('[1]PROD2003'!C25,'[1]PROD2003'!C35)</f>
        <v>495.84000000000003</v>
      </c>
      <c r="H94" s="21"/>
      <c r="I94" s="21"/>
      <c r="J94" s="21"/>
      <c r="K94" s="22"/>
    </row>
    <row r="95" spans="1:11" ht="12.75">
      <c r="A95" s="43" t="s">
        <v>72</v>
      </c>
      <c r="B95" s="64">
        <v>345.1</v>
      </c>
      <c r="C95" s="26">
        <f t="shared" si="1"/>
        <v>0</v>
      </c>
      <c r="D95" s="65"/>
      <c r="E95" s="20"/>
      <c r="F95" s="21"/>
      <c r="G95" s="21"/>
      <c r="H95" s="21"/>
      <c r="I95" s="21"/>
      <c r="J95" s="21"/>
      <c r="K95" s="22"/>
    </row>
    <row r="96" spans="1:11" ht="12.75">
      <c r="A96" s="43" t="s">
        <v>73</v>
      </c>
      <c r="B96" s="64">
        <v>1.67</v>
      </c>
      <c r="C96" s="26">
        <f t="shared" si="1"/>
        <v>0</v>
      </c>
      <c r="D96" s="65"/>
      <c r="E96" s="20"/>
      <c r="F96" s="21"/>
      <c r="G96" s="21"/>
      <c r="H96" s="21"/>
      <c r="I96" s="21"/>
      <c r="J96" s="21"/>
      <c r="K96" s="22"/>
    </row>
    <row r="97" spans="1:11" ht="12.75">
      <c r="A97" s="43" t="s">
        <v>74</v>
      </c>
      <c r="B97" s="64">
        <v>1.04</v>
      </c>
      <c r="C97" s="26">
        <f t="shared" si="1"/>
        <v>0</v>
      </c>
      <c r="D97" s="65"/>
      <c r="E97" s="20"/>
      <c r="F97" s="21"/>
      <c r="G97" s="21"/>
      <c r="H97" s="21"/>
      <c r="I97" s="21"/>
      <c r="J97" s="21"/>
      <c r="K97" s="22"/>
    </row>
    <row r="98" spans="2:11" ht="12.75">
      <c r="B98" s="66">
        <v>436.44</v>
      </c>
      <c r="C98" s="26">
        <f t="shared" si="1"/>
        <v>0</v>
      </c>
      <c r="D98" s="11"/>
      <c r="E98" s="20"/>
      <c r="F98" s="21"/>
      <c r="G98" s="21"/>
      <c r="H98" s="21"/>
      <c r="I98" s="21"/>
      <c r="J98" s="21"/>
      <c r="K98" s="22"/>
    </row>
    <row r="99" spans="1:11" ht="12.75">
      <c r="A99" s="32">
        <f>B92-B94</f>
        <v>-870.3389212486039</v>
      </c>
      <c r="B99" s="32" t="s">
        <v>17</v>
      </c>
      <c r="C99" s="67">
        <f>SUM(C4:C98)</f>
        <v>20897.250000000004</v>
      </c>
      <c r="D99" s="11"/>
      <c r="E99" s="20"/>
      <c r="F99" s="21"/>
      <c r="G99" s="21"/>
      <c r="H99" s="21"/>
      <c r="I99" s="21"/>
      <c r="J99" s="21"/>
      <c r="K99" s="22"/>
    </row>
    <row r="100" spans="1:11" ht="15">
      <c r="A100" s="68" t="s">
        <v>75</v>
      </c>
      <c r="B100" s="69"/>
      <c r="C100" s="70">
        <f>SUM(E100:K100)</f>
        <v>20897.249999999996</v>
      </c>
      <c r="D100" s="71" t="s">
        <v>76</v>
      </c>
      <c r="E100" s="72">
        <f aca="true" t="shared" si="2" ref="E100:J100">SUM(E5:E99)</f>
        <v>6214.999999999997</v>
      </c>
      <c r="F100" s="73">
        <f>SUM(F5:F99)</f>
        <v>1211.25</v>
      </c>
      <c r="G100" s="73">
        <f t="shared" si="2"/>
        <v>3057.68</v>
      </c>
      <c r="H100" s="73">
        <f t="shared" si="2"/>
        <v>619.8</v>
      </c>
      <c r="I100" s="73">
        <f t="shared" si="2"/>
        <v>3050</v>
      </c>
      <c r="J100" s="73">
        <f t="shared" si="2"/>
        <v>1043.52</v>
      </c>
      <c r="K100" s="74">
        <f>SUM(K5:K99)</f>
        <v>5700</v>
      </c>
    </row>
    <row r="101" spans="2:10" ht="12.75">
      <c r="B101" s="31" t="s">
        <v>77</v>
      </c>
      <c r="C101" s="75">
        <v>1611</v>
      </c>
      <c r="D101" s="21"/>
      <c r="E101" s="76"/>
      <c r="F101" s="77"/>
      <c r="G101" s="21"/>
      <c r="H101" s="21"/>
      <c r="I101" s="21"/>
      <c r="J101" s="21"/>
    </row>
    <row r="102" spans="3:11" ht="12.75">
      <c r="C102" s="78">
        <f>SUM(C100:C101)</f>
        <v>22508.249999999996</v>
      </c>
      <c r="F102" s="79"/>
      <c r="K102" s="80"/>
    </row>
  </sheetData>
  <mergeCells count="4">
    <mergeCell ref="A3:A4"/>
    <mergeCell ref="A34:A35"/>
    <mergeCell ref="A70:A71"/>
    <mergeCell ref="A79:A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8" sqref="G8"/>
    </sheetView>
  </sheetViews>
  <sheetFormatPr defaultColWidth="9.140625" defaultRowHeight="12.75"/>
  <cols>
    <col min="1" max="1" width="54.28125" style="0" bestFit="1" customWidth="1"/>
    <col min="2" max="2" width="8.28125" style="0" bestFit="1" customWidth="1"/>
    <col min="3" max="3" width="6.57421875" style="0" bestFit="1" customWidth="1"/>
    <col min="4" max="4" width="9.57421875" style="0" bestFit="1" customWidth="1"/>
  </cols>
  <sheetData>
    <row r="1" spans="1:4" ht="13.5" thickBot="1">
      <c r="A1" s="81" t="s">
        <v>91</v>
      </c>
      <c r="D1" s="104" t="s">
        <v>88</v>
      </c>
    </row>
    <row r="2" spans="1:4" ht="24.75">
      <c r="A2" s="107" t="s">
        <v>89</v>
      </c>
      <c r="B2" s="83"/>
      <c r="D2" s="103">
        <v>1211</v>
      </c>
    </row>
    <row r="3" ht="12.75">
      <c r="A3" s="99" t="s">
        <v>78</v>
      </c>
    </row>
    <row r="4" ht="12.75">
      <c r="A4" s="99"/>
    </row>
    <row r="5" spans="1:4" ht="25.5" customHeight="1">
      <c r="A5" s="107" t="s">
        <v>90</v>
      </c>
      <c r="B5" s="86"/>
      <c r="D5" s="103">
        <v>3058</v>
      </c>
    </row>
    <row r="6" spans="1:2" ht="12.75">
      <c r="A6" s="87"/>
      <c r="B6" s="88"/>
    </row>
    <row r="8" spans="1:4" ht="25.5">
      <c r="A8" s="89" t="s">
        <v>79</v>
      </c>
      <c r="B8" s="90"/>
      <c r="D8" s="103">
        <v>620</v>
      </c>
    </row>
    <row r="10" ht="12.75">
      <c r="B10" s="90"/>
    </row>
    <row r="11" spans="1:4" ht="25.5">
      <c r="A11" s="89" t="s">
        <v>80</v>
      </c>
      <c r="B11" s="90"/>
      <c r="D11" s="103">
        <v>1615</v>
      </c>
    </row>
    <row r="12" spans="1:2" ht="12.75">
      <c r="A12" s="92" t="s">
        <v>81</v>
      </c>
      <c r="B12" s="90"/>
    </row>
    <row r="13" ht="12.75">
      <c r="A13" s="92"/>
    </row>
    <row r="15" spans="1:4" ht="25.5">
      <c r="A15" s="106" t="s">
        <v>82</v>
      </c>
      <c r="B15" s="94"/>
      <c r="C15" s="88"/>
      <c r="D15" s="103">
        <v>5700</v>
      </c>
    </row>
    <row r="16" spans="1:4" ht="12.75">
      <c r="A16" s="95"/>
      <c r="B16" s="96"/>
      <c r="C16" s="88"/>
      <c r="D16" s="88"/>
    </row>
    <row r="17" spans="1:4" ht="12.75">
      <c r="A17" s="88"/>
      <c r="B17" s="97"/>
      <c r="C17" s="88"/>
      <c r="D17" s="88"/>
    </row>
    <row r="18" spans="1:4" ht="25.5">
      <c r="A18" s="89" t="s">
        <v>87</v>
      </c>
      <c r="B18" s="96"/>
      <c r="C18" s="88"/>
      <c r="D18" s="88"/>
    </row>
    <row r="19" spans="1:3" ht="12.75">
      <c r="A19" s="88"/>
      <c r="B19" s="88"/>
      <c r="C19" s="88"/>
    </row>
    <row r="20" spans="1:4" ht="25.5">
      <c r="A20" s="89" t="s">
        <v>83</v>
      </c>
      <c r="D20" s="103">
        <v>3050</v>
      </c>
    </row>
    <row r="21" ht="12.75">
      <c r="A21" s="93"/>
    </row>
    <row r="22" ht="12.75">
      <c r="A22" s="88"/>
    </row>
    <row r="23" spans="1:4" ht="12.75">
      <c r="A23" s="89" t="s">
        <v>84</v>
      </c>
      <c r="D23" s="98"/>
    </row>
    <row r="24" spans="1:4" ht="12.75">
      <c r="A24" s="89"/>
      <c r="D24" s="85"/>
    </row>
    <row r="25" spans="1:4" ht="25.5">
      <c r="A25" s="89" t="s">
        <v>85</v>
      </c>
      <c r="D25" s="103">
        <v>660</v>
      </c>
    </row>
    <row r="26" spans="1:2" ht="12.75">
      <c r="A26" s="93"/>
      <c r="B26" s="91"/>
    </row>
    <row r="27" ht="12.75">
      <c r="A27" s="100"/>
    </row>
    <row r="28" spans="1:4" ht="12.75">
      <c r="A28" s="105" t="s">
        <v>86</v>
      </c>
      <c r="D28" s="103">
        <v>6215</v>
      </c>
    </row>
    <row r="29" spans="2:4" ht="12.75">
      <c r="B29" s="101"/>
      <c r="C29" s="82"/>
      <c r="D29" s="102"/>
    </row>
    <row r="30" spans="2:4" ht="12.75">
      <c r="B30" s="84"/>
      <c r="D30" s="103"/>
    </row>
    <row r="31" spans="2:4" ht="12.75">
      <c r="B31" s="84"/>
      <c r="D31" s="102"/>
    </row>
    <row r="32" spans="2:4" ht="12.75">
      <c r="B32" s="84"/>
      <c r="D32" s="10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utente1</dc:creator>
  <cp:keywords/>
  <dc:description/>
  <cp:lastModifiedBy>UTENTE3</cp:lastModifiedBy>
  <cp:lastPrinted>2009-05-29T11:23:56Z</cp:lastPrinted>
  <dcterms:created xsi:type="dcterms:W3CDTF">2009-05-29T11:09:24Z</dcterms:created>
  <dcterms:modified xsi:type="dcterms:W3CDTF">2009-05-29T11:53:17Z</dcterms:modified>
  <cp:category/>
  <cp:version/>
  <cp:contentType/>
  <cp:contentStatus/>
</cp:coreProperties>
</file>